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TOTAL" sheetId="1" r:id="rId1"/>
    <sheet name="FASE 1" sheetId="2" r:id="rId2"/>
    <sheet name="FASE 2" sheetId="3" r:id="rId3"/>
  </sheets>
  <calcPr calcId="162913"/>
  <fileRecoveryPr repairLoad="1"/>
  <extLst>
    <ext uri="GoogleSheetsCustomDataVersion1">
      <go:sheetsCustomData xmlns:go="http://customooxmlschemas.google.com/" r:id="rId7" roundtripDataSignature="AMtx7mgMhadDfnEqjtL2YDygAKP5sooR7w=="/>
    </ext>
  </extLst>
</workbook>
</file>

<file path=xl/calcChain.xml><?xml version="1.0" encoding="utf-8"?>
<calcChain xmlns="http://schemas.openxmlformats.org/spreadsheetml/2006/main">
  <c r="H64" i="3" l="1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56" i="2"/>
  <c r="I56" i="2" s="1"/>
  <c r="H55" i="2"/>
  <c r="H54" i="2"/>
  <c r="H53" i="2"/>
  <c r="I53" i="2" s="1"/>
  <c r="H52" i="2"/>
  <c r="H51" i="2"/>
  <c r="H50" i="2"/>
  <c r="I50" i="2" s="1"/>
  <c r="H49" i="2"/>
  <c r="H48" i="2"/>
  <c r="H47" i="2"/>
  <c r="I47" i="2" s="1"/>
  <c r="H46" i="2"/>
  <c r="H45" i="2"/>
  <c r="H44" i="2"/>
  <c r="I44" i="2" s="1"/>
  <c r="H43" i="2"/>
  <c r="H42" i="2"/>
  <c r="H41" i="2"/>
  <c r="I41" i="2" s="1"/>
  <c r="H40" i="2"/>
  <c r="H39" i="2"/>
  <c r="H38" i="2"/>
  <c r="I38" i="2" s="1"/>
  <c r="H37" i="2"/>
  <c r="H36" i="2"/>
  <c r="H35" i="2"/>
  <c r="I35" i="2" s="1"/>
  <c r="H34" i="2"/>
  <c r="H33" i="2"/>
  <c r="H32" i="2"/>
  <c r="I32" i="2" s="1"/>
  <c r="H31" i="2"/>
  <c r="H30" i="2"/>
  <c r="H29" i="2"/>
  <c r="I29" i="2" s="1"/>
  <c r="H28" i="2"/>
  <c r="H27" i="2"/>
  <c r="H26" i="2"/>
  <c r="I26" i="2" s="1"/>
  <c r="H25" i="2"/>
  <c r="H24" i="2"/>
  <c r="H23" i="2"/>
  <c r="I23" i="2" s="1"/>
  <c r="H22" i="2"/>
  <c r="H21" i="2"/>
  <c r="H20" i="2"/>
  <c r="I20" i="2" s="1"/>
  <c r="H19" i="2"/>
  <c r="H18" i="2"/>
  <c r="H17" i="2"/>
  <c r="I17" i="2" s="1"/>
  <c r="H16" i="2"/>
  <c r="H15" i="2"/>
  <c r="H14" i="2"/>
  <c r="I14" i="2" s="1"/>
  <c r="H13" i="2"/>
  <c r="H9" i="2"/>
  <c r="I48" i="2" s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H8" i="1"/>
  <c r="I18" i="2" l="1"/>
  <c r="I24" i="2"/>
  <c r="I27" i="2"/>
  <c r="I33" i="2"/>
  <c r="I39" i="2"/>
  <c r="I42" i="2"/>
  <c r="I45" i="2"/>
  <c r="I51" i="2"/>
  <c r="I54" i="2"/>
  <c r="I13" i="2"/>
  <c r="I16" i="2"/>
  <c r="I19" i="2"/>
  <c r="I22" i="2"/>
  <c r="I25" i="2"/>
  <c r="I28" i="2"/>
  <c r="I31" i="2"/>
  <c r="I34" i="2"/>
  <c r="I37" i="2"/>
  <c r="I40" i="2"/>
  <c r="I43" i="2"/>
  <c r="I46" i="2"/>
  <c r="I49" i="2"/>
  <c r="I52" i="2"/>
  <c r="I55" i="2"/>
  <c r="H9" i="3"/>
  <c r="I15" i="2"/>
  <c r="I21" i="2"/>
  <c r="I30" i="2"/>
  <c r="I36" i="2"/>
  <c r="I62" i="3" l="1"/>
  <c r="I56" i="3"/>
  <c r="I50" i="3"/>
  <c r="I47" i="3"/>
  <c r="I41" i="3"/>
  <c r="I35" i="3"/>
  <c r="I29" i="3"/>
  <c r="I23" i="3"/>
  <c r="I17" i="3"/>
  <c r="I59" i="3"/>
  <c r="I53" i="3"/>
  <c r="I44" i="3"/>
  <c r="I38" i="3"/>
  <c r="I32" i="3"/>
  <c r="I26" i="3"/>
  <c r="I20" i="3"/>
  <c r="I14" i="3"/>
  <c r="I34" i="3"/>
  <c r="I24" i="3"/>
  <c r="I33" i="3"/>
  <c r="I54" i="3"/>
  <c r="I25" i="3"/>
  <c r="I64" i="3"/>
  <c r="I19" i="3"/>
  <c r="I22" i="3"/>
  <c r="I57" i="3"/>
  <c r="I60" i="3"/>
  <c r="I52" i="3"/>
  <c r="I16" i="3"/>
  <c r="I51" i="3"/>
  <c r="I15" i="3"/>
  <c r="I55" i="3"/>
  <c r="I36" i="3"/>
  <c r="I28" i="3"/>
  <c r="I30" i="3"/>
  <c r="I58" i="3"/>
  <c r="I61" i="3"/>
  <c r="I46" i="3"/>
  <c r="I43" i="3"/>
  <c r="I45" i="3"/>
  <c r="I31" i="3"/>
  <c r="I49" i="3"/>
  <c r="I18" i="3"/>
  <c r="I63" i="3"/>
  <c r="I27" i="3"/>
  <c r="I21" i="3"/>
  <c r="I40" i="3"/>
  <c r="I42" i="3"/>
  <c r="I39" i="3"/>
  <c r="I13" i="3"/>
  <c r="I37" i="3"/>
  <c r="I48" i="3"/>
</calcChain>
</file>

<file path=xl/sharedStrings.xml><?xml version="1.0" encoding="utf-8"?>
<sst xmlns="http://schemas.openxmlformats.org/spreadsheetml/2006/main" count="413" uniqueCount="178">
  <si>
    <t>CRITÉRIO DE CATEGORÍA</t>
  </si>
  <si>
    <t>A1</t>
  </si>
  <si>
    <t>Ficha de Atribuição de Categoria</t>
  </si>
  <si>
    <t>A</t>
  </si>
  <si>
    <t>B</t>
  </si>
  <si>
    <t>C</t>
  </si>
  <si>
    <t>DATA:</t>
  </si>
  <si>
    <t>2015-2016</t>
  </si>
  <si>
    <t>CAPÍTULOS:</t>
  </si>
  <si>
    <t>OBRA:</t>
  </si>
  <si>
    <t>ALÉM DO TEMPO FASES 1 E 2</t>
  </si>
  <si>
    <t>SOMA DE PTS:</t>
  </si>
  <si>
    <t>ELENCO</t>
  </si>
  <si>
    <t>NOME ARTÍSTICO</t>
  </si>
  <si>
    <t>PONTOS</t>
  </si>
  <si>
    <t>%</t>
  </si>
  <si>
    <t>Alinne Moraes</t>
  </si>
  <si>
    <t>Ana Beatriz Nogueira</t>
  </si>
  <si>
    <t>Ana Flávia Cavalcanti</t>
  </si>
  <si>
    <t>Bernardo Marinho</t>
  </si>
  <si>
    <t>Cadu Libonati</t>
  </si>
  <si>
    <t>Caetano O'Maihlan</t>
  </si>
  <si>
    <t>Caio Paduan</t>
  </si>
  <si>
    <t>Camilla Carandino</t>
  </si>
  <si>
    <t>Carlos Vereza</t>
  </si>
  <si>
    <t>Carolina Kasting</t>
  </si>
  <si>
    <t>Cassiano Carneiro</t>
  </si>
  <si>
    <t>Dani Barros</t>
  </si>
  <si>
    <t>Daniela Fontan</t>
  </si>
  <si>
    <t>Elisa Brites</t>
  </si>
  <si>
    <t>Emilio Dantas</t>
  </si>
  <si>
    <t>Enzo Simi</t>
  </si>
  <si>
    <t>Felipe Camargo</t>
  </si>
  <si>
    <t>Felipe Fagundes</t>
  </si>
  <si>
    <t>Flávio Ortiz</t>
  </si>
  <si>
    <t>Flora Diegues</t>
  </si>
  <si>
    <t>Gabriela di Grecco</t>
  </si>
  <si>
    <t>Gabriella Saraivah</t>
  </si>
  <si>
    <t>Gustavo Machado</t>
  </si>
  <si>
    <t>Inês Peixoto</t>
  </si>
  <si>
    <t>Irene Ravache</t>
  </si>
  <si>
    <t>Isabel Gueron</t>
  </si>
  <si>
    <t>João Gabriel D'Aleluia</t>
  </si>
  <si>
    <t>João Pedro Zappa</t>
  </si>
  <si>
    <t>Juca de Oliveira</t>
  </si>
  <si>
    <t>Júlia Lemmertz</t>
  </si>
  <si>
    <t>Kadu Schons</t>
  </si>
  <si>
    <t>Klara Castanho</t>
  </si>
  <si>
    <t>Letícia Persiles</t>
  </si>
  <si>
    <t>Louise Cardoso</t>
  </si>
  <si>
    <t>Luís Melo</t>
  </si>
  <si>
    <t>Luiz Carlos Vasconcelos</t>
  </si>
  <si>
    <t>Marcelo Torreão</t>
  </si>
  <si>
    <t>Maria Joana</t>
  </si>
  <si>
    <t>Maria Mônica</t>
  </si>
  <si>
    <t>Mel Maia</t>
  </si>
  <si>
    <t>Michel Melamed</t>
  </si>
  <si>
    <t>Nica Bonfim</t>
  </si>
  <si>
    <t>Nívea Maria</t>
  </si>
  <si>
    <t>Norma Blum</t>
  </si>
  <si>
    <t>Othon Bastos</t>
  </si>
  <si>
    <t>Paolla Oliveira</t>
  </si>
  <si>
    <t>Paula Possani</t>
  </si>
  <si>
    <t>Rafael Cardoso</t>
  </si>
  <si>
    <t>Roberto Birindelli</t>
  </si>
  <si>
    <t>Roberto Pirillo</t>
  </si>
  <si>
    <t>Rômulo Estrela</t>
  </si>
  <si>
    <t>Saulo Arcoverde</t>
  </si>
  <si>
    <t>Thommy Schiavo</t>
  </si>
  <si>
    <t>Val Perré</t>
  </si>
  <si>
    <t>Wagner Santisteban</t>
  </si>
  <si>
    <t>Zé Carlos Machado</t>
  </si>
  <si>
    <t>ALÉM DO TEMPO FASE 1</t>
  </si>
  <si>
    <t>PERSONAGEM</t>
  </si>
  <si>
    <t>CATEGORIA</t>
  </si>
  <si>
    <t>/</t>
  </si>
  <si>
    <t>Lívia Diffiori</t>
  </si>
  <si>
    <t>Emília Diffiori (Allegra)</t>
  </si>
  <si>
    <t>Carola</t>
  </si>
  <si>
    <t>Conde Bernardo Castellini (jovem)</t>
  </si>
  <si>
    <t>Afonso</t>
  </si>
  <si>
    <t>Padre Luís</t>
  </si>
  <si>
    <t>Rosa Ventana</t>
  </si>
  <si>
    <t>Walmir Prechetis</t>
  </si>
  <si>
    <t>Severa Bertioga</t>
  </si>
  <si>
    <t>Rita</t>
  </si>
  <si>
    <t>Condessa Berenice Castellini</t>
  </si>
  <si>
    <t>Pedro de Lucca</t>
  </si>
  <si>
    <t>Conde Bernardo Castellini</t>
  </si>
  <si>
    <t>Bento (jovem)</t>
  </si>
  <si>
    <t>José</t>
  </si>
  <si>
    <t>Bianca Cristina Pasqualino</t>
  </si>
  <si>
    <t>Emília Diffiori (jovem)</t>
  </si>
  <si>
    <t>Clara</t>
  </si>
  <si>
    <t>Salomé Pasqualino</t>
  </si>
  <si>
    <t>Condessa Vitória Castellini</t>
  </si>
  <si>
    <t>Francisco de Assis (Chico)</t>
  </si>
  <si>
    <t>Conde Alberto Castellini</t>
  </si>
  <si>
    <t>Dorotéia Borghini</t>
  </si>
  <si>
    <t>Alex Castellini</t>
  </si>
  <si>
    <t>Anita de Lucca</t>
  </si>
  <si>
    <t>Gema de Lucca</t>
  </si>
  <si>
    <t>Massimo Pasqualino</t>
  </si>
  <si>
    <t>Bento Silvino</t>
  </si>
  <si>
    <t>Dr. Belisário Botelho</t>
  </si>
  <si>
    <t>Hermengarda</t>
  </si>
  <si>
    <t>Felícia Cristina Pasqualino</t>
  </si>
  <si>
    <t>Ariel</t>
  </si>
  <si>
    <t>Raimunda Pescolato (Neném)</t>
  </si>
  <si>
    <t>Zilda</t>
  </si>
  <si>
    <t>Irmã Lúcia</t>
  </si>
  <si>
    <t>Mestre</t>
  </si>
  <si>
    <t>Melissa Borghini</t>
  </si>
  <si>
    <t>Conde Felipe Castellini</t>
  </si>
  <si>
    <t>Genaro</t>
  </si>
  <si>
    <t>Roberto Borghini</t>
  </si>
  <si>
    <t>Cícero</t>
  </si>
  <si>
    <t>Tomás</t>
  </si>
  <si>
    <t>Raul de Assis</t>
  </si>
  <si>
    <t>Pérsio Luís Botelho</t>
  </si>
  <si>
    <t>ALÉM DO TEM FASE 2</t>
  </si>
  <si>
    <t>Lívia Beraldini</t>
  </si>
  <si>
    <t>Emília Navona Beraldini</t>
  </si>
  <si>
    <t>José Mateus Queiroz</t>
  </si>
  <si>
    <t>Marcelo</t>
  </si>
  <si>
    <t>Afonso Santarém</t>
  </si>
  <si>
    <t>Solange</t>
  </si>
  <si>
    <t>Luís Carmosino</t>
  </si>
  <si>
    <t>Rosa del Cosso</t>
  </si>
  <si>
    <t>Walmir</t>
  </si>
  <si>
    <t>Severa Santarém</t>
  </si>
  <si>
    <t>Berenice Benini</t>
  </si>
  <si>
    <t>Pedro</t>
  </si>
  <si>
    <t>Bento Ventura (criança)</t>
  </si>
  <si>
    <t>Bernardo Boldrin</t>
  </si>
  <si>
    <t>Bianca Vicenzo</t>
  </si>
  <si>
    <t>Alberto Navona (jovem)</t>
  </si>
  <si>
    <t>Salomé</t>
  </si>
  <si>
    <t>Vitória Ventura</t>
  </si>
  <si>
    <t>Maria Benvinda Ventura</t>
  </si>
  <si>
    <t>Francisco (Chico)</t>
  </si>
  <si>
    <t>Bento Ventura (jovem)</t>
  </si>
  <si>
    <t>Alberto Navona</t>
  </si>
  <si>
    <t>Dorotéia Sampaio</t>
  </si>
  <si>
    <t>Alex Santarém</t>
  </si>
  <si>
    <t>Alice del Cosso Ventura</t>
  </si>
  <si>
    <t>Anita</t>
  </si>
  <si>
    <t>Gema Queiroz</t>
  </si>
  <si>
    <t>Massimo Vicenzo</t>
  </si>
  <si>
    <t>Bento Ventura</t>
  </si>
  <si>
    <t>Belisário Botelho</t>
  </si>
  <si>
    <t>Michele</t>
  </si>
  <si>
    <t>Felícia Vicenzo</t>
  </si>
  <si>
    <t>Raimunda Botelho (Neném)</t>
  </si>
  <si>
    <t>Zilda Ventura Santarém</t>
  </si>
  <si>
    <t>Matilde Carmosino</t>
  </si>
  <si>
    <t>Melissa Santarém</t>
  </si>
  <si>
    <t>Vitória Ventura (jovem)</t>
  </si>
  <si>
    <t>Felipe Santarém</t>
  </si>
  <si>
    <t>Guilhermo Ventura</t>
  </si>
  <si>
    <t>Genaro Donatelli</t>
  </si>
  <si>
    <t>Roberto Benini</t>
  </si>
  <si>
    <t>Raul Fontana</t>
  </si>
  <si>
    <t>Pérsio</t>
  </si>
  <si>
    <t>Ernesto Queiroz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</si>
  <si>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</si>
  <si>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</si>
  <si>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</si>
  <si>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</si>
  <si>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</si>
  <si>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</si>
  <si>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</si>
  <si>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</si>
  <si>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</si>
  <si>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</si>
  <si>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</si>
  <si>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Elizabeth Jhin</t>
  </si>
  <si>
    <t>Pedro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</si>
</sst>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18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FF0000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sz val="14"/>
      <color theme="1"/>
      <name val="Book Antiqua"/>
    </font>
    <font>
      <b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8"/>
  </cellStyleXfs>
  <cellXfs count="65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/>
    <xf numFmtId="0" fontId="11" fillId="9" borderId="16" xfId="0" applyFont="1" applyFill="1" applyBorder="1"/>
    <xf numFmtId="0" fontId="12" fillId="4" borderId="17" xfId="0" applyFont="1" applyFill="1" applyBorder="1" applyAlignment="1"/>
    <xf numFmtId="0" fontId="1" fillId="9" borderId="18" xfId="0" applyFont="1" applyFill="1" applyBorder="1" applyAlignment="1">
      <alignment horizontal="center"/>
    </xf>
    <xf numFmtId="0" fontId="12" fillId="4" borderId="19" xfId="0" applyFont="1" applyFill="1" applyBorder="1" applyAlignment="1"/>
    <xf numFmtId="0" fontId="11" fillId="9" borderId="20" xfId="0" applyFont="1" applyFill="1" applyBorder="1"/>
    <xf numFmtId="0" fontId="1" fillId="9" borderId="23" xfId="0" applyFont="1" applyFill="1" applyBorder="1" applyAlignment="1">
      <alignment horizontal="center"/>
    </xf>
    <xf numFmtId="0" fontId="12" fillId="0" borderId="24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4" fillId="4" borderId="3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/>
    <xf numFmtId="0" fontId="15" fillId="5" borderId="28" xfId="0" applyFont="1" applyFill="1" applyBorder="1" applyAlignment="1"/>
    <xf numFmtId="0" fontId="2" fillId="0" borderId="29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1" xfId="0" applyFont="1" applyFill="1" applyBorder="1" applyAlignment="1">
      <alignment horizontal="center"/>
    </xf>
    <xf numFmtId="0" fontId="2" fillId="0" borderId="22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5" borderId="25" xfId="0" applyFont="1" applyFill="1" applyBorder="1" applyAlignment="1"/>
    <xf numFmtId="0" fontId="2" fillId="0" borderId="26" xfId="0" applyFont="1" applyBorder="1"/>
    <xf numFmtId="0" fontId="15" fillId="5" borderId="25" xfId="0" applyFont="1" applyFill="1" applyBorder="1" applyAlignment="1">
      <alignment horizontal="left"/>
    </xf>
    <xf numFmtId="0" fontId="16" fillId="5" borderId="33" xfId="0" applyFont="1" applyFill="1" applyBorder="1" applyAlignment="1">
      <alignment vertical="center"/>
    </xf>
    <xf numFmtId="0" fontId="16" fillId="5" borderId="33" xfId="0" applyFont="1" applyFill="1" applyBorder="1" applyAlignment="1"/>
    <xf numFmtId="0" fontId="14" fillId="4" borderId="1" xfId="0" applyFont="1" applyFill="1" applyBorder="1" applyAlignment="1">
      <alignment horizontal="center"/>
    </xf>
    <xf numFmtId="0" fontId="16" fillId="5" borderId="31" xfId="0" applyFont="1" applyFill="1" applyBorder="1" applyAlignment="1"/>
    <xf numFmtId="0" fontId="16" fillId="5" borderId="33" xfId="0" applyFont="1" applyFill="1" applyBorder="1" applyAlignment="1">
      <alignment horizontal="left"/>
    </xf>
    <xf numFmtId="0" fontId="15" fillId="5" borderId="28" xfId="0" applyFont="1" applyFill="1" applyBorder="1" applyAlignment="1">
      <alignment horizontal="left"/>
    </xf>
    <xf numFmtId="0" fontId="18" fillId="10" borderId="36" xfId="1" applyFont="1" applyFill="1" applyBorder="1" applyAlignment="1"/>
    <xf numFmtId="0" fontId="19" fillId="10" borderId="37" xfId="1" applyFont="1" applyFill="1" applyBorder="1" applyAlignment="1"/>
    <xf numFmtId="0" fontId="19" fillId="10" borderId="38" xfId="1" applyFont="1" applyFill="1" applyBorder="1" applyAlignment="1"/>
    <xf numFmtId="0" fontId="19" fillId="10" borderId="39" xfId="1" applyFont="1" applyFill="1" applyBorder="1" applyAlignment="1"/>
    <xf numFmtId="0" fontId="19" fillId="10" borderId="8" xfId="1" applyFont="1" applyFill="1" applyBorder="1" applyAlignment="1"/>
    <xf numFmtId="0" fontId="19" fillId="10" borderId="40" xfId="1" applyFont="1" applyFill="1" applyBorder="1" applyAlignment="1"/>
    <xf numFmtId="0" fontId="18" fillId="10" borderId="8" xfId="1" applyFont="1" applyFill="1" applyBorder="1" applyAlignment="1"/>
    <xf numFmtId="0" fontId="18" fillId="10" borderId="40" xfId="1" applyFont="1" applyFill="1" applyBorder="1" applyAlignment="1"/>
    <xf numFmtId="0" fontId="19" fillId="10" borderId="41" xfId="1" applyFont="1" applyFill="1" applyBorder="1" applyAlignment="1"/>
    <xf numFmtId="0" fontId="19" fillId="10" borderId="42" xfId="1" applyFont="1" applyFill="1" applyBorder="1" applyAlignment="1"/>
    <xf numFmtId="0" fontId="19" fillId="10" borderId="43" xfId="1" applyFont="1" applyFill="1" applyBorder="1" applyAlignment="1"/>
  </cellXfs>
  <cellStyles count="2">
    <cellStyle name="Normal" xfId="0" builtinId="0"/>
    <cellStyle name="Normal 3" xfId="1"/>
  </cellStyles>
  <dxfs count="9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1"/>
  <sheetViews>
    <sheetView showGridLines="0" tabSelected="1" topLeftCell="A55" workbookViewId="0">
      <selection activeCell="F86" sqref="F86"/>
    </sheetView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8" ht="15.75" customHeight="1">
      <c r="G2" s="30" t="s">
        <v>0</v>
      </c>
      <c r="H2" s="31"/>
    </row>
    <row r="3" spans="2:8" ht="15.75" customHeight="1">
      <c r="G3" s="1" t="s">
        <v>1</v>
      </c>
      <c r="H3" s="2">
        <v>15</v>
      </c>
    </row>
    <row r="4" spans="2:8" ht="15.75" customHeight="1">
      <c r="B4" s="32" t="s">
        <v>2</v>
      </c>
      <c r="C4" s="33"/>
      <c r="D4" s="34"/>
      <c r="E4" s="3"/>
      <c r="G4" s="4" t="s">
        <v>3</v>
      </c>
      <c r="H4" s="5">
        <v>10</v>
      </c>
    </row>
    <row r="5" spans="2:8" ht="15.75" customHeight="1">
      <c r="B5" s="35"/>
      <c r="C5" s="36"/>
      <c r="D5" s="37"/>
      <c r="E5" s="3"/>
      <c r="G5" s="6" t="s">
        <v>4</v>
      </c>
      <c r="H5" s="5">
        <v>5</v>
      </c>
    </row>
    <row r="6" spans="2:8" ht="15.75" customHeight="1">
      <c r="B6" s="38"/>
      <c r="C6" s="39"/>
      <c r="D6" s="40"/>
      <c r="E6" s="3"/>
      <c r="G6" s="7" t="s">
        <v>5</v>
      </c>
      <c r="H6" s="8">
        <v>2</v>
      </c>
    </row>
    <row r="7" spans="2:8" ht="15.75">
      <c r="B7" s="9"/>
    </row>
    <row r="8" spans="2:8" ht="15.75">
      <c r="B8" s="10" t="s">
        <v>6</v>
      </c>
      <c r="C8" s="11" t="s">
        <v>7</v>
      </c>
      <c r="G8" s="12" t="s">
        <v>8</v>
      </c>
      <c r="H8" s="13">
        <f>SUM('FASE 1'!H8+'FASE 2'!H8)</f>
        <v>161</v>
      </c>
    </row>
    <row r="9" spans="2:8" ht="15.75">
      <c r="B9" s="14" t="s">
        <v>9</v>
      </c>
      <c r="C9" s="41" t="s">
        <v>10</v>
      </c>
      <c r="D9" s="42"/>
      <c r="E9" s="31"/>
      <c r="G9" s="15" t="s">
        <v>11</v>
      </c>
      <c r="H9" s="16">
        <v>37402.5</v>
      </c>
    </row>
    <row r="10" spans="2:8" ht="15.75" customHeight="1"/>
    <row r="11" spans="2:8" ht="18.75">
      <c r="B11" s="43" t="s">
        <v>12</v>
      </c>
      <c r="C11" s="42"/>
      <c r="D11" s="42"/>
      <c r="E11" s="42"/>
    </row>
    <row r="12" spans="2:8" ht="15.75">
      <c r="B12" s="44" t="s">
        <v>13</v>
      </c>
      <c r="C12" s="31"/>
      <c r="D12" s="17" t="s">
        <v>14</v>
      </c>
      <c r="E12" s="17" t="s">
        <v>15</v>
      </c>
    </row>
    <row r="13" spans="2:8" ht="18.75">
      <c r="B13" s="45" t="s">
        <v>16</v>
      </c>
      <c r="C13" s="46"/>
      <c r="D13" s="18">
        <v>2415</v>
      </c>
      <c r="E13" s="19">
        <f t="shared" ref="E13:E68" si="0">(D13/$H$9)*100</f>
        <v>6.4567876478845001</v>
      </c>
    </row>
    <row r="14" spans="2:8" ht="18.75">
      <c r="B14" s="28" t="s">
        <v>17</v>
      </c>
      <c r="C14" s="29"/>
      <c r="D14" s="18">
        <v>402.5</v>
      </c>
      <c r="E14" s="20">
        <f t="shared" si="0"/>
        <v>1.0761312746474165</v>
      </c>
    </row>
    <row r="15" spans="2:8" ht="15.75" customHeight="1">
      <c r="B15" s="28" t="s">
        <v>18</v>
      </c>
      <c r="C15" s="29"/>
      <c r="D15" s="18">
        <v>805</v>
      </c>
      <c r="E15" s="20">
        <f t="shared" si="0"/>
        <v>2.1522625492948331</v>
      </c>
    </row>
    <row r="16" spans="2:8" ht="18.75">
      <c r="B16" s="28" t="s">
        <v>19</v>
      </c>
      <c r="C16" s="29"/>
      <c r="D16" s="18">
        <v>174</v>
      </c>
      <c r="E16" s="20">
        <f t="shared" si="0"/>
        <v>0.46520954481652299</v>
      </c>
    </row>
    <row r="17" spans="2:5" ht="15.75" customHeight="1">
      <c r="B17" s="28" t="s">
        <v>20</v>
      </c>
      <c r="C17" s="29"/>
      <c r="D17" s="18">
        <v>370</v>
      </c>
      <c r="E17" s="20">
        <f t="shared" si="0"/>
        <v>0.98923868725352593</v>
      </c>
    </row>
    <row r="18" spans="2:5" ht="15.75" customHeight="1">
      <c r="B18" s="28" t="s">
        <v>21</v>
      </c>
      <c r="C18" s="29"/>
      <c r="D18" s="18">
        <v>74</v>
      </c>
      <c r="E18" s="20">
        <f t="shared" si="0"/>
        <v>0.19784773745070519</v>
      </c>
    </row>
    <row r="19" spans="2:5" ht="15.75" customHeight="1">
      <c r="B19" s="28" t="s">
        <v>22</v>
      </c>
      <c r="C19" s="29"/>
      <c r="D19" s="18">
        <v>805</v>
      </c>
      <c r="E19" s="20">
        <f t="shared" si="0"/>
        <v>2.1522625492948331</v>
      </c>
    </row>
    <row r="20" spans="2:5" ht="15.75" customHeight="1">
      <c r="B20" s="28" t="s">
        <v>23</v>
      </c>
      <c r="C20" s="29"/>
      <c r="D20" s="18">
        <v>74</v>
      </c>
      <c r="E20" s="20">
        <f t="shared" si="0"/>
        <v>0.19784773745070519</v>
      </c>
    </row>
    <row r="21" spans="2:5" ht="15.75" customHeight="1">
      <c r="B21" s="28" t="s">
        <v>24</v>
      </c>
      <c r="C21" s="29"/>
      <c r="D21" s="18">
        <v>402.5</v>
      </c>
      <c r="E21" s="20">
        <f t="shared" si="0"/>
        <v>1.0761312746474165</v>
      </c>
    </row>
    <row r="22" spans="2:5" ht="15.75" customHeight="1">
      <c r="B22" s="28" t="s">
        <v>25</v>
      </c>
      <c r="C22" s="29"/>
      <c r="D22" s="18">
        <v>1610</v>
      </c>
      <c r="E22" s="20">
        <f t="shared" si="0"/>
        <v>4.3045250985896661</v>
      </c>
    </row>
    <row r="23" spans="2:5" ht="15.75" customHeight="1">
      <c r="B23" s="28" t="s">
        <v>26</v>
      </c>
      <c r="C23" s="29"/>
      <c r="D23" s="18">
        <v>805</v>
      </c>
      <c r="E23" s="20">
        <f t="shared" si="0"/>
        <v>2.1522625492948331</v>
      </c>
    </row>
    <row r="24" spans="2:5" ht="15.75" customHeight="1">
      <c r="B24" s="28" t="s">
        <v>27</v>
      </c>
      <c r="C24" s="29"/>
      <c r="D24" s="18">
        <v>805</v>
      </c>
      <c r="E24" s="20">
        <f t="shared" si="0"/>
        <v>2.1522625492948331</v>
      </c>
    </row>
    <row r="25" spans="2:5" ht="15.75" customHeight="1">
      <c r="B25" s="28" t="s">
        <v>28</v>
      </c>
      <c r="C25" s="29"/>
      <c r="D25" s="18">
        <v>805</v>
      </c>
      <c r="E25" s="20">
        <f t="shared" si="0"/>
        <v>2.1522625492948331</v>
      </c>
    </row>
    <row r="26" spans="2:5" ht="15.75" customHeight="1">
      <c r="B26" s="28" t="s">
        <v>29</v>
      </c>
      <c r="C26" s="29"/>
      <c r="D26" s="18">
        <v>248</v>
      </c>
      <c r="E26" s="20">
        <f t="shared" si="0"/>
        <v>0.66305728226722815</v>
      </c>
    </row>
    <row r="27" spans="2:5" ht="15.75" customHeight="1">
      <c r="B27" s="28" t="s">
        <v>30</v>
      </c>
      <c r="C27" s="29"/>
      <c r="D27" s="18">
        <v>1610</v>
      </c>
      <c r="E27" s="20">
        <f t="shared" si="0"/>
        <v>4.3045250985896661</v>
      </c>
    </row>
    <row r="28" spans="2:5" ht="15.75" customHeight="1">
      <c r="B28" s="28" t="s">
        <v>31</v>
      </c>
      <c r="C28" s="29"/>
      <c r="D28" s="18">
        <v>74</v>
      </c>
      <c r="E28" s="20">
        <f t="shared" si="0"/>
        <v>0.19784773745070519</v>
      </c>
    </row>
    <row r="29" spans="2:5" ht="15.75" customHeight="1">
      <c r="B29" s="28" t="s">
        <v>32</v>
      </c>
      <c r="C29" s="29"/>
      <c r="D29" s="18">
        <v>1610</v>
      </c>
      <c r="E29" s="20">
        <f t="shared" si="0"/>
        <v>4.3045250985896661</v>
      </c>
    </row>
    <row r="30" spans="2:5" ht="15.75" customHeight="1">
      <c r="B30" s="28" t="s">
        <v>33</v>
      </c>
      <c r="C30" s="29"/>
      <c r="D30" s="18">
        <v>87</v>
      </c>
      <c r="E30" s="20">
        <f t="shared" si="0"/>
        <v>0.2326047724082615</v>
      </c>
    </row>
    <row r="31" spans="2:5" ht="15.75" customHeight="1">
      <c r="B31" s="28" t="s">
        <v>34</v>
      </c>
      <c r="C31" s="29"/>
      <c r="D31" s="18">
        <v>87</v>
      </c>
      <c r="E31" s="20">
        <f t="shared" si="0"/>
        <v>0.2326047724082615</v>
      </c>
    </row>
    <row r="32" spans="2:5" ht="15.75" customHeight="1">
      <c r="B32" s="28" t="s">
        <v>35</v>
      </c>
      <c r="C32" s="29"/>
      <c r="D32" s="18">
        <v>805</v>
      </c>
      <c r="E32" s="20">
        <f t="shared" si="0"/>
        <v>2.1522625492948331</v>
      </c>
    </row>
    <row r="33" spans="2:5" ht="15.75" customHeight="1">
      <c r="B33" s="28" t="s">
        <v>36</v>
      </c>
      <c r="C33" s="29"/>
      <c r="D33" s="18">
        <v>174</v>
      </c>
      <c r="E33" s="20">
        <f t="shared" si="0"/>
        <v>0.46520954481652299</v>
      </c>
    </row>
    <row r="34" spans="2:5" ht="15.75" customHeight="1">
      <c r="B34" s="28" t="s">
        <v>37</v>
      </c>
      <c r="C34" s="29"/>
      <c r="D34" s="18">
        <v>161</v>
      </c>
      <c r="E34" s="20">
        <f t="shared" si="0"/>
        <v>0.43045250985896666</v>
      </c>
    </row>
    <row r="35" spans="2:5" ht="15.75" customHeight="1">
      <c r="B35" s="28" t="s">
        <v>38</v>
      </c>
      <c r="C35" s="29"/>
      <c r="D35" s="18">
        <v>74</v>
      </c>
      <c r="E35" s="20">
        <f t="shared" si="0"/>
        <v>0.19784773745070519</v>
      </c>
    </row>
    <row r="36" spans="2:5" ht="15.75" customHeight="1">
      <c r="B36" s="28" t="s">
        <v>39</v>
      </c>
      <c r="C36" s="29"/>
      <c r="D36" s="18">
        <v>1610</v>
      </c>
      <c r="E36" s="20">
        <f t="shared" si="0"/>
        <v>4.3045250985896661</v>
      </c>
    </row>
    <row r="37" spans="2:5" ht="15.75" customHeight="1">
      <c r="B37" s="28" t="s">
        <v>40</v>
      </c>
      <c r="C37" s="29"/>
      <c r="D37" s="18">
        <v>402.5</v>
      </c>
      <c r="E37" s="20">
        <f t="shared" si="0"/>
        <v>1.0761312746474165</v>
      </c>
    </row>
    <row r="38" spans="2:5" ht="15.75" customHeight="1">
      <c r="B38" s="28" t="s">
        <v>41</v>
      </c>
      <c r="C38" s="29"/>
      <c r="D38" s="18">
        <v>74</v>
      </c>
      <c r="E38" s="20">
        <f t="shared" si="0"/>
        <v>0.19784773745070519</v>
      </c>
    </row>
    <row r="39" spans="2:5" ht="15.75" customHeight="1">
      <c r="B39" s="28" t="s">
        <v>42</v>
      </c>
      <c r="C39" s="29"/>
      <c r="D39" s="18">
        <v>402.5</v>
      </c>
      <c r="E39" s="20">
        <f t="shared" si="0"/>
        <v>1.0761312746474165</v>
      </c>
    </row>
    <row r="40" spans="2:5" ht="15.75" customHeight="1">
      <c r="B40" s="47" t="s">
        <v>43</v>
      </c>
      <c r="C40" s="46"/>
      <c r="D40" s="18">
        <v>74</v>
      </c>
      <c r="E40" s="20">
        <f t="shared" si="0"/>
        <v>0.19784773745070519</v>
      </c>
    </row>
    <row r="41" spans="2:5" ht="15.75" customHeight="1">
      <c r="B41" s="28" t="s">
        <v>44</v>
      </c>
      <c r="C41" s="29"/>
      <c r="D41" s="18">
        <v>402.5</v>
      </c>
      <c r="E41" s="20">
        <f t="shared" si="0"/>
        <v>1.0761312746474165</v>
      </c>
    </row>
    <row r="42" spans="2:5" ht="15.75" customHeight="1">
      <c r="B42" s="28" t="s">
        <v>45</v>
      </c>
      <c r="C42" s="29"/>
      <c r="D42" s="18">
        <v>402.5</v>
      </c>
      <c r="E42" s="20">
        <f t="shared" si="0"/>
        <v>1.0761312746474165</v>
      </c>
    </row>
    <row r="43" spans="2:5" ht="15.75" customHeight="1">
      <c r="B43" s="28" t="s">
        <v>46</v>
      </c>
      <c r="C43" s="29"/>
      <c r="D43" s="18">
        <v>402.5</v>
      </c>
      <c r="E43" s="20">
        <f t="shared" si="0"/>
        <v>1.0761312746474165</v>
      </c>
    </row>
    <row r="44" spans="2:5" ht="15.75" customHeight="1">
      <c r="B44" s="28" t="s">
        <v>47</v>
      </c>
      <c r="C44" s="29"/>
      <c r="D44" s="18">
        <v>370</v>
      </c>
      <c r="E44" s="20">
        <f t="shared" si="0"/>
        <v>0.98923868725352593</v>
      </c>
    </row>
    <row r="45" spans="2:5" ht="15.75" customHeight="1">
      <c r="B45" s="28" t="s">
        <v>48</v>
      </c>
      <c r="C45" s="29"/>
      <c r="D45" s="18">
        <v>805</v>
      </c>
      <c r="E45" s="20">
        <f t="shared" si="0"/>
        <v>2.1522625492948331</v>
      </c>
    </row>
    <row r="46" spans="2:5" ht="15.75" customHeight="1">
      <c r="B46" s="28" t="s">
        <v>49</v>
      </c>
      <c r="C46" s="29"/>
      <c r="D46" s="18">
        <v>1610</v>
      </c>
      <c r="E46" s="20">
        <f t="shared" si="0"/>
        <v>4.3045250985896661</v>
      </c>
    </row>
    <row r="47" spans="2:5" ht="15.75" customHeight="1">
      <c r="B47" s="28" t="s">
        <v>50</v>
      </c>
      <c r="C47" s="29"/>
      <c r="D47" s="18">
        <v>402.5</v>
      </c>
      <c r="E47" s="20">
        <f t="shared" si="0"/>
        <v>1.0761312746474165</v>
      </c>
    </row>
    <row r="48" spans="2:5" ht="15.75" customHeight="1">
      <c r="B48" s="28" t="s">
        <v>51</v>
      </c>
      <c r="C48" s="29"/>
      <c r="D48" s="18">
        <v>1610</v>
      </c>
      <c r="E48" s="20">
        <f t="shared" si="0"/>
        <v>4.3045250985896661</v>
      </c>
    </row>
    <row r="49" spans="2:5" ht="15.75" customHeight="1">
      <c r="B49" s="28" t="s">
        <v>52</v>
      </c>
      <c r="C49" s="29"/>
      <c r="D49" s="18">
        <v>805</v>
      </c>
      <c r="E49" s="20">
        <f t="shared" si="0"/>
        <v>2.1522625492948331</v>
      </c>
    </row>
    <row r="50" spans="2:5" ht="15.75" customHeight="1">
      <c r="B50" s="28" t="s">
        <v>53</v>
      </c>
      <c r="C50" s="29"/>
      <c r="D50" s="18">
        <v>370</v>
      </c>
      <c r="E50" s="20">
        <f t="shared" si="0"/>
        <v>0.98923868725352593</v>
      </c>
    </row>
    <row r="51" spans="2:5" ht="15.75" customHeight="1">
      <c r="B51" s="28" t="s">
        <v>54</v>
      </c>
      <c r="C51" s="29"/>
      <c r="D51" s="18">
        <v>161</v>
      </c>
      <c r="E51" s="20">
        <f t="shared" si="0"/>
        <v>0.43045250985896666</v>
      </c>
    </row>
    <row r="52" spans="2:5" ht="15.75" customHeight="1">
      <c r="B52" s="28" t="s">
        <v>55</v>
      </c>
      <c r="C52" s="29"/>
      <c r="D52" s="18">
        <v>402.5</v>
      </c>
      <c r="E52" s="20">
        <f t="shared" si="0"/>
        <v>1.0761312746474165</v>
      </c>
    </row>
    <row r="53" spans="2:5" ht="15.75" customHeight="1">
      <c r="B53" s="28" t="s">
        <v>56</v>
      </c>
      <c r="C53" s="29"/>
      <c r="D53" s="18">
        <v>1610</v>
      </c>
      <c r="E53" s="20">
        <f t="shared" si="0"/>
        <v>4.3045250985896661</v>
      </c>
    </row>
    <row r="54" spans="2:5" ht="15.75" customHeight="1">
      <c r="B54" s="28" t="s">
        <v>57</v>
      </c>
      <c r="C54" s="29"/>
      <c r="D54" s="18">
        <v>805</v>
      </c>
      <c r="E54" s="20">
        <f t="shared" si="0"/>
        <v>2.1522625492948331</v>
      </c>
    </row>
    <row r="55" spans="2:5" ht="15.75" customHeight="1">
      <c r="B55" s="28" t="s">
        <v>58</v>
      </c>
      <c r="C55" s="29"/>
      <c r="D55" s="18">
        <v>402.5</v>
      </c>
      <c r="E55" s="20">
        <f t="shared" si="0"/>
        <v>1.0761312746474165</v>
      </c>
    </row>
    <row r="56" spans="2:5" ht="15.75" customHeight="1">
      <c r="B56" s="28" t="s">
        <v>59</v>
      </c>
      <c r="C56" s="29"/>
      <c r="D56" s="18">
        <v>509</v>
      </c>
      <c r="E56" s="20">
        <f t="shared" si="0"/>
        <v>1.3608715994920126</v>
      </c>
    </row>
    <row r="57" spans="2:5" ht="15.75" customHeight="1">
      <c r="B57" s="28" t="s">
        <v>60</v>
      </c>
      <c r="C57" s="29"/>
      <c r="D57" s="18">
        <v>402.5</v>
      </c>
      <c r="E57" s="20">
        <f t="shared" si="0"/>
        <v>1.0761312746474165</v>
      </c>
    </row>
    <row r="58" spans="2:5" ht="15.75" customHeight="1">
      <c r="B58" s="28" t="s">
        <v>61</v>
      </c>
      <c r="C58" s="29"/>
      <c r="D58" s="18">
        <v>2415</v>
      </c>
      <c r="E58" s="20">
        <f t="shared" si="0"/>
        <v>6.4567876478845001</v>
      </c>
    </row>
    <row r="59" spans="2:5" ht="15.75" customHeight="1">
      <c r="B59" s="28" t="s">
        <v>62</v>
      </c>
      <c r="C59" s="29"/>
      <c r="D59" s="18">
        <v>74</v>
      </c>
      <c r="E59" s="20">
        <f t="shared" si="0"/>
        <v>0.19784773745070519</v>
      </c>
    </row>
    <row r="60" spans="2:5" ht="15.75" customHeight="1">
      <c r="B60" s="28" t="s">
        <v>63</v>
      </c>
      <c r="C60" s="29"/>
      <c r="D60" s="18">
        <v>2415</v>
      </c>
      <c r="E60" s="20">
        <f t="shared" si="0"/>
        <v>6.4567876478845001</v>
      </c>
    </row>
    <row r="61" spans="2:5" ht="15.75" customHeight="1">
      <c r="B61" s="28" t="s">
        <v>64</v>
      </c>
      <c r="C61" s="29"/>
      <c r="D61" s="18">
        <v>74</v>
      </c>
      <c r="E61" s="20">
        <f t="shared" si="0"/>
        <v>0.19784773745070519</v>
      </c>
    </row>
    <row r="62" spans="2:5" ht="15.75" customHeight="1">
      <c r="B62" s="28" t="s">
        <v>65</v>
      </c>
      <c r="C62" s="29"/>
      <c r="D62" s="18">
        <v>509</v>
      </c>
      <c r="E62" s="20">
        <f t="shared" si="0"/>
        <v>1.3608715994920126</v>
      </c>
    </row>
    <row r="63" spans="2:5" ht="15.75" customHeight="1">
      <c r="B63" s="28" t="s">
        <v>66</v>
      </c>
      <c r="C63" s="29"/>
      <c r="D63" s="18">
        <v>805</v>
      </c>
      <c r="E63" s="20">
        <f t="shared" si="0"/>
        <v>2.1522625492948331</v>
      </c>
    </row>
    <row r="64" spans="2:5" ht="15.75" customHeight="1">
      <c r="B64" s="28" t="s">
        <v>67</v>
      </c>
      <c r="C64" s="29"/>
      <c r="D64" s="18">
        <v>457</v>
      </c>
      <c r="E64" s="20">
        <f t="shared" si="0"/>
        <v>1.2218434596617873</v>
      </c>
    </row>
    <row r="65" spans="2:9" ht="15.75" customHeight="1">
      <c r="B65" s="28" t="s">
        <v>68</v>
      </c>
      <c r="C65" s="29"/>
      <c r="D65" s="18">
        <v>161</v>
      </c>
      <c r="E65" s="20">
        <f t="shared" si="0"/>
        <v>0.43045250985896666</v>
      </c>
    </row>
    <row r="66" spans="2:9" ht="15.75" customHeight="1">
      <c r="B66" s="28" t="s">
        <v>69</v>
      </c>
      <c r="C66" s="29"/>
      <c r="D66" s="18">
        <v>805</v>
      </c>
      <c r="E66" s="20">
        <f t="shared" si="0"/>
        <v>2.1522625492948331</v>
      </c>
    </row>
    <row r="67" spans="2:9" ht="15.75" customHeight="1">
      <c r="B67" s="28" t="s">
        <v>70</v>
      </c>
      <c r="C67" s="29"/>
      <c r="D67" s="18">
        <v>805</v>
      </c>
      <c r="E67" s="20">
        <f t="shared" si="0"/>
        <v>2.1522625492948331</v>
      </c>
    </row>
    <row r="68" spans="2:9" ht="15.75" customHeight="1">
      <c r="B68" s="28" t="s">
        <v>71</v>
      </c>
      <c r="C68" s="29"/>
      <c r="D68" s="18">
        <v>370</v>
      </c>
      <c r="E68" s="20">
        <f t="shared" si="0"/>
        <v>0.98923868725352593</v>
      </c>
    </row>
    <row r="69" spans="2:9" ht="15.75" customHeight="1"/>
    <row r="70" spans="2:9" ht="15.75" customHeight="1">
      <c r="B70" s="54" t="s">
        <v>165</v>
      </c>
      <c r="C70" s="55"/>
      <c r="D70" s="55"/>
      <c r="E70" s="55"/>
      <c r="F70" s="55"/>
      <c r="G70" s="55"/>
      <c r="H70" s="55"/>
      <c r="I70" s="56"/>
    </row>
    <row r="71" spans="2:9" ht="15.75" customHeight="1">
      <c r="B71" s="57"/>
      <c r="C71" s="58"/>
      <c r="D71" s="58"/>
      <c r="E71" s="58"/>
      <c r="F71" s="58"/>
      <c r="G71" s="58"/>
      <c r="H71" s="58"/>
      <c r="I71" s="59"/>
    </row>
    <row r="72" spans="2:9" ht="15.75" customHeight="1">
      <c r="B72" s="57" t="s">
        <v>166</v>
      </c>
      <c r="C72" s="58"/>
      <c r="D72" s="58" t="s">
        <v>176</v>
      </c>
      <c r="E72" s="58"/>
      <c r="F72" s="58"/>
      <c r="G72" s="58"/>
      <c r="H72" s="58"/>
      <c r="I72" s="59"/>
    </row>
    <row r="73" spans="2:9" ht="15.75" customHeight="1">
      <c r="B73" s="57" t="s">
        <v>167</v>
      </c>
      <c r="C73" s="58"/>
      <c r="D73" s="58" t="s">
        <v>177</v>
      </c>
      <c r="E73" s="58"/>
      <c r="F73" s="58"/>
      <c r="G73" s="58"/>
      <c r="H73" s="58"/>
      <c r="I73" s="59"/>
    </row>
    <row r="74" spans="2:9" ht="15.75" customHeight="1">
      <c r="B74" s="57" t="s">
        <v>168</v>
      </c>
      <c r="C74" s="58"/>
      <c r="D74" s="58" t="s">
        <v>169</v>
      </c>
      <c r="E74" s="58"/>
      <c r="F74" s="58"/>
      <c r="G74" s="60"/>
      <c r="H74" s="60"/>
      <c r="I74" s="61"/>
    </row>
    <row r="75" spans="2:9" ht="15.75" customHeight="1">
      <c r="B75" s="57" t="s">
        <v>170</v>
      </c>
      <c r="C75" s="58"/>
      <c r="D75" s="58" t="s">
        <v>171</v>
      </c>
      <c r="E75" s="58"/>
      <c r="F75" s="58"/>
      <c r="G75" s="60"/>
      <c r="H75" s="60"/>
      <c r="I75" s="61"/>
    </row>
    <row r="76" spans="2:9" ht="15.75" customHeight="1">
      <c r="B76" s="57" t="s">
        <v>172</v>
      </c>
      <c r="C76" s="58"/>
      <c r="D76" s="58" t="s">
        <v>173</v>
      </c>
      <c r="E76" s="58"/>
      <c r="F76" s="58"/>
      <c r="G76" s="58"/>
      <c r="H76" s="58"/>
      <c r="I76" s="59"/>
    </row>
    <row r="77" spans="2:9" ht="15.75" customHeight="1">
      <c r="B77" s="57" t="s">
        <v>174</v>
      </c>
      <c r="C77" s="58"/>
      <c r="D77" s="58" t="s">
        <v>173</v>
      </c>
      <c r="E77" s="58"/>
      <c r="F77" s="58"/>
      <c r="G77" s="58"/>
      <c r="H77" s="58"/>
      <c r="I77" s="59"/>
    </row>
    <row r="78" spans="2:9" ht="15.75" customHeight="1">
      <c r="B78" s="62" t="s">
        <v>175</v>
      </c>
      <c r="C78" s="63"/>
      <c r="D78" s="63" t="s">
        <v>173</v>
      </c>
      <c r="E78" s="63"/>
      <c r="F78" s="63"/>
      <c r="G78" s="63"/>
      <c r="H78" s="63"/>
      <c r="I78" s="64"/>
    </row>
    <row r="79" spans="2:9" ht="15.75" customHeight="1"/>
    <row r="80" spans="2: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</sheetData>
  <mergeCells count="61"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62:C62"/>
    <mergeCell ref="B63:C63"/>
    <mergeCell ref="G2:H2"/>
    <mergeCell ref="B4:D6"/>
    <mergeCell ref="C9:E9"/>
    <mergeCell ref="B11:E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</mergeCells>
  <conditionalFormatting sqref="D31 D29 D43:D68">
    <cfRule type="colorScale" priority="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D43:D68">
    <cfRule type="colorScale" priority="6">
      <colorScale>
        <cfvo type="formula" val="A3"/>
        <cfvo type="formula" val="A"/>
        <cfvo type="formula" val="B"/>
        <color rgb="FFFF7128"/>
        <color rgb="FFFFEB84"/>
        <color rgb="FF63BE7B"/>
      </colorScale>
    </cfRule>
  </conditionalFormatting>
  <conditionalFormatting sqref="D21">
    <cfRule type="colorScale" priority="7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D31">
    <cfRule type="colorScale" priority="8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D15">
    <cfRule type="colorScale" priority="9">
      <colorScale>
        <cfvo type="formula" val="A34"/>
        <cfvo type="formula" val="A"/>
        <cfvo type="formula" val="B"/>
        <color rgb="FFFF7128"/>
        <color rgb="FFFFEB84"/>
        <color rgb="FF63BE7B"/>
      </colorScale>
    </cfRule>
  </conditionalFormatting>
  <conditionalFormatting sqref="D29">
    <cfRule type="colorScale" priority="10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D24">
    <cfRule type="colorScale" priority="11">
      <colorScale>
        <cfvo type="formula" val="A21"/>
        <cfvo type="formula" val="A"/>
        <cfvo type="formula" val="B"/>
        <color rgb="FFFF7128"/>
        <color rgb="FFFFEB84"/>
        <color rgb="FF63BE7B"/>
      </colorScale>
    </cfRule>
  </conditionalFormatting>
  <conditionalFormatting sqref="D13:D68">
    <cfRule type="cellIs" dxfId="93" priority="12" operator="equal">
      <formula>"""A1"""</formula>
    </cfRule>
  </conditionalFormatting>
  <conditionalFormatting sqref="D13:D68">
    <cfRule type="expression" dxfId="92" priority="13">
      <formula>D13="C"</formula>
    </cfRule>
  </conditionalFormatting>
  <conditionalFormatting sqref="D13:D68">
    <cfRule type="expression" dxfId="91" priority="14">
      <formula>D13="C"</formula>
    </cfRule>
  </conditionalFormatting>
  <conditionalFormatting sqref="D13:D68">
    <cfRule type="expression" dxfId="90" priority="15">
      <formula>D13="B"</formula>
    </cfRule>
  </conditionalFormatting>
  <conditionalFormatting sqref="D13:D68">
    <cfRule type="expression" dxfId="89" priority="16">
      <formula>D13="A"</formula>
    </cfRule>
  </conditionalFormatting>
  <conditionalFormatting sqref="D13:D68">
    <cfRule type="expression" dxfId="88" priority="17">
      <formula>D13="A1"</formula>
    </cfRule>
  </conditionalFormatting>
  <conditionalFormatting sqref="D13:D68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D13:D68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D16">
    <cfRule type="cellIs" dxfId="87" priority="20" operator="equal">
      <formula>"""A1"""</formula>
    </cfRule>
  </conditionalFormatting>
  <conditionalFormatting sqref="D16">
    <cfRule type="expression" dxfId="86" priority="21">
      <formula>D16="C"</formula>
    </cfRule>
  </conditionalFormatting>
  <conditionalFormatting sqref="D16">
    <cfRule type="expression" dxfId="85" priority="22">
      <formula>D16="C"</formula>
    </cfRule>
  </conditionalFormatting>
  <conditionalFormatting sqref="D16">
    <cfRule type="expression" dxfId="84" priority="23">
      <formula>D16="B"</formula>
    </cfRule>
  </conditionalFormatting>
  <conditionalFormatting sqref="D16">
    <cfRule type="expression" dxfId="83" priority="24">
      <formula>D16="A"</formula>
    </cfRule>
  </conditionalFormatting>
  <conditionalFormatting sqref="D16">
    <cfRule type="expression" dxfId="82" priority="25">
      <formula>D16="A1"</formula>
    </cfRule>
  </conditionalFormatting>
  <conditionalFormatting sqref="D16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D16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D45:D68 F69 F79:F353">
    <cfRule type="expression" dxfId="81" priority="28">
      <formula>D45="C"</formula>
    </cfRule>
  </conditionalFormatting>
  <conditionalFormatting sqref="D45:D68 F69 F79:F353">
    <cfRule type="expression" dxfId="80" priority="29">
      <formula>D45="B"</formula>
    </cfRule>
  </conditionalFormatting>
  <conditionalFormatting sqref="D45:D68 F69 F79:F353">
    <cfRule type="expression" dxfId="79" priority="30">
      <formula>D45="A"</formula>
    </cfRule>
  </conditionalFormatting>
  <conditionalFormatting sqref="D45:D68 F69 F79:F353">
    <cfRule type="expression" dxfId="78" priority="31">
      <formula>D45="A1"</formula>
    </cfRule>
  </conditionalFormatting>
  <conditionalFormatting sqref="D29 D31 D43:D68">
    <cfRule type="cellIs" dxfId="77" priority="32" operator="equal">
      <formula>"""A1"""</formula>
    </cfRule>
  </conditionalFormatting>
  <conditionalFormatting sqref="D29 D31 D43:D68">
    <cfRule type="expression" dxfId="76" priority="33">
      <formula>D29="C"</formula>
    </cfRule>
  </conditionalFormatting>
  <conditionalFormatting sqref="D29 D31 D43:D68">
    <cfRule type="expression" dxfId="75" priority="34">
      <formula>D29="C"</formula>
    </cfRule>
  </conditionalFormatting>
  <conditionalFormatting sqref="D29 D31 D43:D68">
    <cfRule type="expression" dxfId="74" priority="35">
      <formula>D29="B"</formula>
    </cfRule>
  </conditionalFormatting>
  <conditionalFormatting sqref="D29 D31 D43:D68">
    <cfRule type="expression" dxfId="73" priority="36">
      <formula>D29="A"</formula>
    </cfRule>
  </conditionalFormatting>
  <conditionalFormatting sqref="D29 D31 D43:D68">
    <cfRule type="expression" dxfId="72" priority="37">
      <formula>D29="A1"</formula>
    </cfRule>
  </conditionalFormatting>
  <conditionalFormatting sqref="F70:F78">
    <cfRule type="expression" dxfId="3" priority="1">
      <formula>F70="C"</formula>
    </cfRule>
  </conditionalFormatting>
  <conditionalFormatting sqref="F70:F78">
    <cfRule type="expression" dxfId="2" priority="2">
      <formula>F70="B"</formula>
    </cfRule>
  </conditionalFormatting>
  <conditionalFormatting sqref="F70:F78">
    <cfRule type="expression" dxfId="1" priority="3">
      <formula>F70="A"</formula>
    </cfRule>
  </conditionalFormatting>
  <conditionalFormatting sqref="F70:F78">
    <cfRule type="expression" dxfId="0" priority="4">
      <formula>F70="A1"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49"/>
  <sheetViews>
    <sheetView showGridLines="0" workbookViewId="0"/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10" width="10.5546875" customWidth="1"/>
    <col min="11" max="11" width="19.6640625" customWidth="1"/>
    <col min="12" max="21" width="10.5546875" customWidth="1"/>
  </cols>
  <sheetData>
    <row r="2" spans="2:9" ht="15.75" customHeight="1">
      <c r="G2" s="30" t="s">
        <v>0</v>
      </c>
      <c r="H2" s="31"/>
    </row>
    <row r="3" spans="2:9" ht="15.75" customHeight="1">
      <c r="G3" s="1" t="s">
        <v>1</v>
      </c>
      <c r="H3" s="2">
        <v>15</v>
      </c>
    </row>
    <row r="4" spans="2:9" ht="15.75" customHeight="1">
      <c r="B4" s="32" t="s">
        <v>2</v>
      </c>
      <c r="C4" s="33"/>
      <c r="D4" s="34"/>
      <c r="E4" s="3"/>
      <c r="G4" s="4" t="s">
        <v>3</v>
      </c>
      <c r="H4" s="5">
        <v>10</v>
      </c>
    </row>
    <row r="5" spans="2:9" ht="15.75" customHeight="1">
      <c r="B5" s="35"/>
      <c r="C5" s="36"/>
      <c r="D5" s="37"/>
      <c r="E5" s="3"/>
      <c r="G5" s="6" t="s">
        <v>4</v>
      </c>
      <c r="H5" s="5">
        <v>5</v>
      </c>
    </row>
    <row r="6" spans="2:9" ht="15.75" customHeight="1">
      <c r="B6" s="38"/>
      <c r="C6" s="39"/>
      <c r="D6" s="40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 t="s">
        <v>7</v>
      </c>
      <c r="G8" s="12" t="s">
        <v>8</v>
      </c>
      <c r="H8" s="13">
        <v>87</v>
      </c>
    </row>
    <row r="9" spans="2:9" ht="15.75">
      <c r="B9" s="14" t="s">
        <v>9</v>
      </c>
      <c r="C9" s="41" t="s">
        <v>72</v>
      </c>
      <c r="D9" s="42"/>
      <c r="E9" s="31"/>
      <c r="G9" s="15" t="s">
        <v>11</v>
      </c>
      <c r="H9" s="16">
        <f>SUM(H13:H1849)</f>
        <v>19531.5</v>
      </c>
    </row>
    <row r="10" spans="2:9" ht="15.75" customHeight="1"/>
    <row r="11" spans="2:9" ht="18.75">
      <c r="B11" s="43" t="s">
        <v>12</v>
      </c>
      <c r="C11" s="42"/>
      <c r="D11" s="42"/>
      <c r="E11" s="42"/>
      <c r="F11" s="42"/>
      <c r="G11" s="42"/>
      <c r="H11" s="42"/>
      <c r="I11" s="31"/>
    </row>
    <row r="12" spans="2:9" ht="15.75">
      <c r="B12" s="44" t="s">
        <v>13</v>
      </c>
      <c r="C12" s="31"/>
      <c r="D12" s="50" t="s">
        <v>73</v>
      </c>
      <c r="E12" s="31"/>
      <c r="F12" s="17" t="s">
        <v>74</v>
      </c>
      <c r="G12" s="21" t="s">
        <v>75</v>
      </c>
      <c r="H12" s="17" t="s">
        <v>14</v>
      </c>
      <c r="I12" s="17" t="s">
        <v>15</v>
      </c>
    </row>
    <row r="13" spans="2:9" ht="18.75">
      <c r="B13" s="45" t="s">
        <v>16</v>
      </c>
      <c r="C13" s="46"/>
      <c r="D13" s="51" t="s">
        <v>76</v>
      </c>
      <c r="E13" s="46"/>
      <c r="F13" s="18" t="s">
        <v>1</v>
      </c>
      <c r="G13" s="22">
        <v>1</v>
      </c>
      <c r="H13" s="23">
        <f t="shared" ref="H13:H30" si="0">IF(F13="A1",($H$8/G13)*$H$3,IF(F13="A",($H$8/G13)*$H$4,IF(F13="B",($H$8/G13)*$H$5,IF(F13="C",($H$8/G13)*$H$6))))</f>
        <v>1305</v>
      </c>
      <c r="I13" s="19">
        <f t="shared" ref="I13:I56" si="1">(H13/$H$9)*100</f>
        <v>6.6815144766146997</v>
      </c>
    </row>
    <row r="14" spans="2:9" ht="18.75">
      <c r="B14" s="28" t="s">
        <v>17</v>
      </c>
      <c r="C14" s="29"/>
      <c r="D14" s="48" t="s">
        <v>77</v>
      </c>
      <c r="E14" s="29"/>
      <c r="F14" s="24" t="s">
        <v>4</v>
      </c>
      <c r="G14" s="22">
        <v>2</v>
      </c>
      <c r="H14" s="23">
        <f t="shared" si="0"/>
        <v>217.5</v>
      </c>
      <c r="I14" s="20">
        <f t="shared" si="1"/>
        <v>1.1135857461024499</v>
      </c>
    </row>
    <row r="15" spans="2:9" ht="18.75">
      <c r="B15" s="28" t="s">
        <v>18</v>
      </c>
      <c r="C15" s="29"/>
      <c r="D15" s="48" t="s">
        <v>78</v>
      </c>
      <c r="E15" s="29"/>
      <c r="F15" s="24" t="s">
        <v>4</v>
      </c>
      <c r="G15" s="22">
        <v>1</v>
      </c>
      <c r="H15" s="23">
        <f t="shared" si="0"/>
        <v>435</v>
      </c>
      <c r="I15" s="20">
        <f t="shared" si="1"/>
        <v>2.2271714922048997</v>
      </c>
    </row>
    <row r="16" spans="2:9" ht="15.75" customHeight="1">
      <c r="B16" s="28" t="s">
        <v>19</v>
      </c>
      <c r="C16" s="29"/>
      <c r="D16" s="48" t="s">
        <v>79</v>
      </c>
      <c r="E16" s="29"/>
      <c r="F16" s="24" t="s">
        <v>5</v>
      </c>
      <c r="G16" s="22">
        <v>1</v>
      </c>
      <c r="H16" s="23">
        <f t="shared" si="0"/>
        <v>174</v>
      </c>
      <c r="I16" s="20">
        <f t="shared" si="1"/>
        <v>0.89086859688195985</v>
      </c>
    </row>
    <row r="17" spans="2:9" ht="15.75" customHeight="1">
      <c r="B17" s="28" t="s">
        <v>22</v>
      </c>
      <c r="C17" s="29"/>
      <c r="D17" s="48" t="s">
        <v>80</v>
      </c>
      <c r="E17" s="29"/>
      <c r="F17" s="24" t="s">
        <v>4</v>
      </c>
      <c r="G17" s="22">
        <v>1</v>
      </c>
      <c r="H17" s="23">
        <f t="shared" si="0"/>
        <v>435</v>
      </c>
      <c r="I17" s="20">
        <f t="shared" si="1"/>
        <v>2.2271714922048997</v>
      </c>
    </row>
    <row r="18" spans="2:9" ht="18.75">
      <c r="B18" s="28" t="s">
        <v>24</v>
      </c>
      <c r="C18" s="29"/>
      <c r="D18" s="48" t="s">
        <v>81</v>
      </c>
      <c r="E18" s="29"/>
      <c r="F18" s="24" t="s">
        <v>4</v>
      </c>
      <c r="G18" s="22">
        <v>2</v>
      </c>
      <c r="H18" s="23">
        <f t="shared" si="0"/>
        <v>217.5</v>
      </c>
      <c r="I18" s="20">
        <f t="shared" si="1"/>
        <v>1.1135857461024499</v>
      </c>
    </row>
    <row r="19" spans="2:9" ht="18.75">
      <c r="B19" s="28" t="s">
        <v>25</v>
      </c>
      <c r="C19" s="29"/>
      <c r="D19" s="49" t="s">
        <v>82</v>
      </c>
      <c r="E19" s="29"/>
      <c r="F19" s="24" t="s">
        <v>3</v>
      </c>
      <c r="G19" s="22">
        <v>1</v>
      </c>
      <c r="H19" s="23">
        <f t="shared" si="0"/>
        <v>870</v>
      </c>
      <c r="I19" s="20">
        <f t="shared" si="1"/>
        <v>4.4543429844097995</v>
      </c>
    </row>
    <row r="20" spans="2:9" ht="15.75" customHeight="1">
      <c r="B20" s="28" t="s">
        <v>26</v>
      </c>
      <c r="C20" s="29"/>
      <c r="D20" s="49" t="s">
        <v>83</v>
      </c>
      <c r="E20" s="29"/>
      <c r="F20" s="24" t="s">
        <v>4</v>
      </c>
      <c r="G20" s="22">
        <v>1</v>
      </c>
      <c r="H20" s="23">
        <f t="shared" si="0"/>
        <v>435</v>
      </c>
      <c r="I20" s="20">
        <f t="shared" si="1"/>
        <v>2.2271714922048997</v>
      </c>
    </row>
    <row r="21" spans="2:9" ht="15.75" customHeight="1">
      <c r="B21" s="28" t="s">
        <v>27</v>
      </c>
      <c r="C21" s="29"/>
      <c r="D21" s="49" t="s">
        <v>84</v>
      </c>
      <c r="E21" s="29"/>
      <c r="F21" s="24" t="s">
        <v>4</v>
      </c>
      <c r="G21" s="22">
        <v>1</v>
      </c>
      <c r="H21" s="23">
        <f t="shared" si="0"/>
        <v>435</v>
      </c>
      <c r="I21" s="20">
        <f t="shared" si="1"/>
        <v>2.2271714922048997</v>
      </c>
    </row>
    <row r="22" spans="2:9" ht="15.75" customHeight="1">
      <c r="B22" s="28" t="s">
        <v>28</v>
      </c>
      <c r="C22" s="29"/>
      <c r="D22" s="48" t="s">
        <v>85</v>
      </c>
      <c r="E22" s="29"/>
      <c r="F22" s="24" t="s">
        <v>4</v>
      </c>
      <c r="G22" s="22">
        <v>1</v>
      </c>
      <c r="H22" s="23">
        <f t="shared" si="0"/>
        <v>435</v>
      </c>
      <c r="I22" s="20">
        <f t="shared" si="1"/>
        <v>2.2271714922048997</v>
      </c>
    </row>
    <row r="23" spans="2:9" ht="15.75" customHeight="1">
      <c r="B23" s="28" t="s">
        <v>29</v>
      </c>
      <c r="C23" s="29"/>
      <c r="D23" s="48" t="s">
        <v>86</v>
      </c>
      <c r="E23" s="29"/>
      <c r="F23" s="24" t="s">
        <v>5</v>
      </c>
      <c r="G23" s="22">
        <v>1</v>
      </c>
      <c r="H23" s="23">
        <f t="shared" si="0"/>
        <v>174</v>
      </c>
      <c r="I23" s="20">
        <f t="shared" si="1"/>
        <v>0.89086859688195985</v>
      </c>
    </row>
    <row r="24" spans="2:9" ht="15.75" customHeight="1">
      <c r="B24" s="28" t="s">
        <v>30</v>
      </c>
      <c r="C24" s="29"/>
      <c r="D24" s="49" t="s">
        <v>87</v>
      </c>
      <c r="E24" s="29"/>
      <c r="F24" s="24" t="s">
        <v>3</v>
      </c>
      <c r="G24" s="22">
        <v>1</v>
      </c>
      <c r="H24" s="23">
        <f t="shared" si="0"/>
        <v>870</v>
      </c>
      <c r="I24" s="20">
        <f t="shared" si="1"/>
        <v>4.4543429844097995</v>
      </c>
    </row>
    <row r="25" spans="2:9" ht="15.75" customHeight="1">
      <c r="B25" s="28" t="s">
        <v>32</v>
      </c>
      <c r="C25" s="29"/>
      <c r="D25" s="48" t="s">
        <v>88</v>
      </c>
      <c r="E25" s="29"/>
      <c r="F25" s="24" t="s">
        <v>3</v>
      </c>
      <c r="G25" s="22">
        <v>1</v>
      </c>
      <c r="H25" s="23">
        <f t="shared" si="0"/>
        <v>870</v>
      </c>
      <c r="I25" s="20">
        <f t="shared" si="1"/>
        <v>4.4543429844097995</v>
      </c>
    </row>
    <row r="26" spans="2:9" ht="15.75" customHeight="1">
      <c r="B26" s="28" t="s">
        <v>33</v>
      </c>
      <c r="C26" s="29"/>
      <c r="D26" s="48" t="s">
        <v>89</v>
      </c>
      <c r="E26" s="29"/>
      <c r="F26" s="24" t="s">
        <v>5</v>
      </c>
      <c r="G26" s="22">
        <v>2</v>
      </c>
      <c r="H26" s="23">
        <f t="shared" si="0"/>
        <v>87</v>
      </c>
      <c r="I26" s="20">
        <f t="shared" si="1"/>
        <v>0.44543429844097993</v>
      </c>
    </row>
    <row r="27" spans="2:9" ht="15.75" customHeight="1">
      <c r="B27" s="28" t="s">
        <v>34</v>
      </c>
      <c r="C27" s="29"/>
      <c r="D27" s="48" t="s">
        <v>90</v>
      </c>
      <c r="E27" s="29"/>
      <c r="F27" s="24" t="s">
        <v>5</v>
      </c>
      <c r="G27" s="22">
        <v>2</v>
      </c>
      <c r="H27" s="23">
        <f t="shared" si="0"/>
        <v>87</v>
      </c>
      <c r="I27" s="20">
        <f t="shared" si="1"/>
        <v>0.44543429844097993</v>
      </c>
    </row>
    <row r="28" spans="2:9" ht="15.75" customHeight="1">
      <c r="B28" s="28" t="s">
        <v>35</v>
      </c>
      <c r="C28" s="29"/>
      <c r="D28" s="48" t="s">
        <v>91</v>
      </c>
      <c r="E28" s="29"/>
      <c r="F28" s="24" t="s">
        <v>4</v>
      </c>
      <c r="G28" s="22">
        <v>1</v>
      </c>
      <c r="H28" s="23">
        <f t="shared" si="0"/>
        <v>435</v>
      </c>
      <c r="I28" s="20">
        <f t="shared" si="1"/>
        <v>2.2271714922048997</v>
      </c>
    </row>
    <row r="29" spans="2:9" ht="15.75" customHeight="1">
      <c r="B29" s="28" t="s">
        <v>36</v>
      </c>
      <c r="C29" s="29"/>
      <c r="D29" s="48" t="s">
        <v>92</v>
      </c>
      <c r="E29" s="29"/>
      <c r="F29" s="24" t="s">
        <v>5</v>
      </c>
      <c r="G29" s="22">
        <v>1</v>
      </c>
      <c r="H29" s="23">
        <f t="shared" si="0"/>
        <v>174</v>
      </c>
      <c r="I29" s="20">
        <f t="shared" si="1"/>
        <v>0.89086859688195985</v>
      </c>
    </row>
    <row r="30" spans="2:9" ht="15.75" customHeight="1">
      <c r="B30" s="28" t="s">
        <v>37</v>
      </c>
      <c r="C30" s="29"/>
      <c r="D30" s="49" t="s">
        <v>93</v>
      </c>
      <c r="E30" s="29"/>
      <c r="F30" s="24" t="s">
        <v>5</v>
      </c>
      <c r="G30" s="22">
        <v>2</v>
      </c>
      <c r="H30" s="23">
        <f t="shared" si="0"/>
        <v>87</v>
      </c>
      <c r="I30" s="20">
        <f t="shared" si="1"/>
        <v>0.44543429844097993</v>
      </c>
    </row>
    <row r="31" spans="2:9" ht="15.75" customHeight="1">
      <c r="B31" s="28" t="s">
        <v>39</v>
      </c>
      <c r="C31" s="29"/>
      <c r="D31" s="49" t="s">
        <v>94</v>
      </c>
      <c r="E31" s="29"/>
      <c r="F31" s="24" t="s">
        <v>3</v>
      </c>
      <c r="G31" s="22">
        <v>1</v>
      </c>
      <c r="H31" s="25">
        <f t="shared" ref="H31:H32" si="2">IF(F31="A1",($H$3*$H$8)/G31,IF(F31="A",($H$4*$H$8)/G31,IF(F31="B",($H$5*$H$8)/G31,IF(F31="C",($H$6*$H$8)/G31))))</f>
        <v>870</v>
      </c>
      <c r="I31" s="20">
        <f t="shared" si="1"/>
        <v>4.4543429844097995</v>
      </c>
    </row>
    <row r="32" spans="2:9" ht="15.75" customHeight="1">
      <c r="B32" s="28" t="s">
        <v>40</v>
      </c>
      <c r="C32" s="29"/>
      <c r="D32" s="49" t="s">
        <v>95</v>
      </c>
      <c r="E32" s="29"/>
      <c r="F32" s="24" t="s">
        <v>4</v>
      </c>
      <c r="G32" s="22">
        <v>2</v>
      </c>
      <c r="H32" s="25">
        <f t="shared" si="2"/>
        <v>217.5</v>
      </c>
      <c r="I32" s="20">
        <f t="shared" si="1"/>
        <v>1.1135857461024499</v>
      </c>
    </row>
    <row r="33" spans="2:9" ht="15.75" customHeight="1">
      <c r="B33" s="28" t="s">
        <v>42</v>
      </c>
      <c r="C33" s="29"/>
      <c r="D33" s="49" t="s">
        <v>96</v>
      </c>
      <c r="E33" s="29"/>
      <c r="F33" s="24" t="s">
        <v>4</v>
      </c>
      <c r="G33" s="22">
        <v>2</v>
      </c>
      <c r="H33" s="23">
        <f t="shared" ref="H33:H39" si="3">IF(F33="A1",($H$8/G33)*$H$3,IF(F33="A",($H$8/G33)*$H$4,IF(F33="B",($H$8/G33)*$H$5,IF(F33="C",($H$8/G33)*$H$6))))</f>
        <v>217.5</v>
      </c>
      <c r="I33" s="20">
        <f t="shared" si="1"/>
        <v>1.1135857461024499</v>
      </c>
    </row>
    <row r="34" spans="2:9" ht="15.75" customHeight="1">
      <c r="B34" s="28" t="s">
        <v>44</v>
      </c>
      <c r="C34" s="29"/>
      <c r="D34" s="49" t="s">
        <v>97</v>
      </c>
      <c r="E34" s="29"/>
      <c r="F34" s="24" t="s">
        <v>4</v>
      </c>
      <c r="G34" s="22">
        <v>2</v>
      </c>
      <c r="H34" s="23">
        <f t="shared" si="3"/>
        <v>217.5</v>
      </c>
      <c r="I34" s="20">
        <f t="shared" si="1"/>
        <v>1.1135857461024499</v>
      </c>
    </row>
    <row r="35" spans="2:9" ht="15.75" customHeight="1">
      <c r="B35" s="28" t="s">
        <v>45</v>
      </c>
      <c r="C35" s="29"/>
      <c r="D35" s="48" t="s">
        <v>98</v>
      </c>
      <c r="E35" s="29"/>
      <c r="F35" s="24" t="s">
        <v>4</v>
      </c>
      <c r="G35" s="22">
        <v>2</v>
      </c>
      <c r="H35" s="23">
        <f t="shared" si="3"/>
        <v>217.5</v>
      </c>
      <c r="I35" s="20">
        <f t="shared" si="1"/>
        <v>1.1135857461024499</v>
      </c>
    </row>
    <row r="36" spans="2:9" ht="15.75" customHeight="1">
      <c r="B36" s="28" t="s">
        <v>46</v>
      </c>
      <c r="C36" s="29"/>
      <c r="D36" s="49" t="s">
        <v>99</v>
      </c>
      <c r="E36" s="29"/>
      <c r="F36" s="24" t="s">
        <v>4</v>
      </c>
      <c r="G36" s="22">
        <v>2</v>
      </c>
      <c r="H36" s="23">
        <f t="shared" si="3"/>
        <v>217.5</v>
      </c>
      <c r="I36" s="20">
        <f t="shared" si="1"/>
        <v>1.1135857461024499</v>
      </c>
    </row>
    <row r="37" spans="2:9" ht="15.75" customHeight="1">
      <c r="B37" s="28" t="s">
        <v>48</v>
      </c>
      <c r="C37" s="29"/>
      <c r="D37" s="49" t="s">
        <v>100</v>
      </c>
      <c r="E37" s="29"/>
      <c r="F37" s="24" t="s">
        <v>4</v>
      </c>
      <c r="G37" s="22">
        <v>1</v>
      </c>
      <c r="H37" s="23">
        <f t="shared" si="3"/>
        <v>435</v>
      </c>
      <c r="I37" s="20">
        <f t="shared" si="1"/>
        <v>2.2271714922048997</v>
      </c>
    </row>
    <row r="38" spans="2:9" ht="15.75" customHeight="1">
      <c r="B38" s="28" t="s">
        <v>49</v>
      </c>
      <c r="C38" s="29"/>
      <c r="D38" s="48" t="s">
        <v>101</v>
      </c>
      <c r="E38" s="29"/>
      <c r="F38" s="24" t="s">
        <v>3</v>
      </c>
      <c r="G38" s="22">
        <v>1</v>
      </c>
      <c r="H38" s="23">
        <f t="shared" si="3"/>
        <v>870</v>
      </c>
      <c r="I38" s="20">
        <f t="shared" si="1"/>
        <v>4.4543429844097995</v>
      </c>
    </row>
    <row r="39" spans="2:9" ht="15.75" customHeight="1">
      <c r="B39" s="28" t="s">
        <v>50</v>
      </c>
      <c r="C39" s="29"/>
      <c r="D39" s="48" t="s">
        <v>102</v>
      </c>
      <c r="E39" s="29"/>
      <c r="F39" s="24" t="s">
        <v>4</v>
      </c>
      <c r="G39" s="22">
        <v>2</v>
      </c>
      <c r="H39" s="23">
        <f t="shared" si="3"/>
        <v>217.5</v>
      </c>
      <c r="I39" s="20">
        <f t="shared" si="1"/>
        <v>1.1135857461024499</v>
      </c>
    </row>
    <row r="40" spans="2:9" ht="15.75" customHeight="1">
      <c r="B40" s="28" t="s">
        <v>51</v>
      </c>
      <c r="C40" s="29"/>
      <c r="D40" s="48" t="s">
        <v>103</v>
      </c>
      <c r="E40" s="29"/>
      <c r="F40" s="24" t="s">
        <v>3</v>
      </c>
      <c r="G40" s="22">
        <v>1</v>
      </c>
      <c r="H40" s="25">
        <f t="shared" ref="H40:H41" si="4">IF(F40="A1",($H$3*$H$8)/G40,IF(F40="A",($H$4*$H$8)/G40,IF(F40="B",($H$5*$H$8)/G40,IF(F40="C",($H$6*$H$8)/G40))))</f>
        <v>870</v>
      </c>
      <c r="I40" s="20">
        <f t="shared" si="1"/>
        <v>4.4543429844097995</v>
      </c>
    </row>
    <row r="41" spans="2:9" ht="15.75" customHeight="1">
      <c r="B41" s="28" t="s">
        <v>52</v>
      </c>
      <c r="C41" s="29"/>
      <c r="D41" s="49" t="s">
        <v>104</v>
      </c>
      <c r="E41" s="29"/>
      <c r="F41" s="24" t="s">
        <v>4</v>
      </c>
      <c r="G41" s="22">
        <v>1</v>
      </c>
      <c r="H41" s="25">
        <f t="shared" si="4"/>
        <v>435</v>
      </c>
      <c r="I41" s="20">
        <f t="shared" si="1"/>
        <v>2.2271714922048997</v>
      </c>
    </row>
    <row r="42" spans="2:9" ht="15.75" customHeight="1">
      <c r="B42" s="28" t="s">
        <v>54</v>
      </c>
      <c r="C42" s="29"/>
      <c r="D42" s="48" t="s">
        <v>105</v>
      </c>
      <c r="E42" s="29"/>
      <c r="F42" s="24" t="s">
        <v>5</v>
      </c>
      <c r="G42" s="22">
        <v>2</v>
      </c>
      <c r="H42" s="23">
        <f>IF(F42="A1",($H$8/G42)*$H$3,IF(F42="A",($H$8/G42)*$H$4,IF(F42="B",($H$8/G42)*$H$5,IF(F42="C",($H$8/G42)*$H$6))))</f>
        <v>87</v>
      </c>
      <c r="I42" s="20">
        <f t="shared" si="1"/>
        <v>0.44543429844097993</v>
      </c>
    </row>
    <row r="43" spans="2:9" ht="15.75" customHeight="1">
      <c r="B43" s="28" t="s">
        <v>55</v>
      </c>
      <c r="C43" s="29"/>
      <c r="D43" s="48" t="s">
        <v>106</v>
      </c>
      <c r="E43" s="29"/>
      <c r="F43" s="24" t="s">
        <v>4</v>
      </c>
      <c r="G43" s="22">
        <v>2</v>
      </c>
      <c r="H43" s="25">
        <f>IF(F43="A1",($H$3*$H$8)/G43,IF(F43="A",($H$4*$H$8)/G43,IF(F43="B",($H$5*$H$8)/G43,IF(F43="C",($H$6*$H$8)/G43))))</f>
        <v>217.5</v>
      </c>
      <c r="I43" s="20">
        <f t="shared" si="1"/>
        <v>1.1135857461024499</v>
      </c>
    </row>
    <row r="44" spans="2:9" ht="15.75" customHeight="1">
      <c r="B44" s="28" t="s">
        <v>56</v>
      </c>
      <c r="C44" s="29"/>
      <c r="D44" s="48" t="s">
        <v>107</v>
      </c>
      <c r="E44" s="29"/>
      <c r="F44" s="24" t="s">
        <v>3</v>
      </c>
      <c r="G44" s="22">
        <v>1</v>
      </c>
      <c r="H44" s="23">
        <f t="shared" ref="H44:H55" si="5">IF(F44="A1",($H$8/G44)*$H$3,IF(F44="A",($H$8/G44)*$H$4,IF(F44="B",($H$8/G44)*$H$5,IF(F44="C",($H$8/G44)*$H$6))))</f>
        <v>870</v>
      </c>
      <c r="I44" s="20">
        <f t="shared" si="1"/>
        <v>4.4543429844097995</v>
      </c>
    </row>
    <row r="45" spans="2:9" ht="15.75" customHeight="1">
      <c r="B45" s="28" t="s">
        <v>57</v>
      </c>
      <c r="C45" s="29"/>
      <c r="D45" s="48" t="s">
        <v>108</v>
      </c>
      <c r="E45" s="29"/>
      <c r="F45" s="24" t="s">
        <v>4</v>
      </c>
      <c r="G45" s="22">
        <v>1</v>
      </c>
      <c r="H45" s="23">
        <f t="shared" si="5"/>
        <v>435</v>
      </c>
      <c r="I45" s="20">
        <f t="shared" si="1"/>
        <v>2.2271714922048997</v>
      </c>
    </row>
    <row r="46" spans="2:9" ht="15.75" customHeight="1">
      <c r="B46" s="28" t="s">
        <v>58</v>
      </c>
      <c r="C46" s="29"/>
      <c r="D46" s="48" t="s">
        <v>109</v>
      </c>
      <c r="E46" s="29"/>
      <c r="F46" s="24" t="s">
        <v>4</v>
      </c>
      <c r="G46" s="22">
        <v>2</v>
      </c>
      <c r="H46" s="23">
        <f t="shared" si="5"/>
        <v>217.5</v>
      </c>
      <c r="I46" s="20">
        <f t="shared" si="1"/>
        <v>1.1135857461024499</v>
      </c>
    </row>
    <row r="47" spans="2:9" ht="15.75" customHeight="1">
      <c r="B47" s="28" t="s">
        <v>59</v>
      </c>
      <c r="C47" s="29"/>
      <c r="D47" s="48" t="s">
        <v>110</v>
      </c>
      <c r="E47" s="29"/>
      <c r="F47" s="24" t="s">
        <v>4</v>
      </c>
      <c r="G47" s="22">
        <v>1</v>
      </c>
      <c r="H47" s="23">
        <f t="shared" si="5"/>
        <v>435</v>
      </c>
      <c r="I47" s="20">
        <f t="shared" si="1"/>
        <v>2.2271714922048997</v>
      </c>
    </row>
    <row r="48" spans="2:9" ht="15.75" customHeight="1">
      <c r="B48" s="28" t="s">
        <v>60</v>
      </c>
      <c r="C48" s="29"/>
      <c r="D48" s="48" t="s">
        <v>111</v>
      </c>
      <c r="E48" s="29"/>
      <c r="F48" s="24" t="s">
        <v>4</v>
      </c>
      <c r="G48" s="22">
        <v>2</v>
      </c>
      <c r="H48" s="23">
        <f t="shared" si="5"/>
        <v>217.5</v>
      </c>
      <c r="I48" s="20">
        <f t="shared" si="1"/>
        <v>1.1135857461024499</v>
      </c>
    </row>
    <row r="49" spans="2:9" ht="15.75" customHeight="1">
      <c r="B49" s="28" t="s">
        <v>61</v>
      </c>
      <c r="C49" s="29"/>
      <c r="D49" s="49" t="s">
        <v>112</v>
      </c>
      <c r="E49" s="29"/>
      <c r="F49" s="24" t="s">
        <v>1</v>
      </c>
      <c r="G49" s="22">
        <v>1</v>
      </c>
      <c r="H49" s="23">
        <f t="shared" si="5"/>
        <v>1305</v>
      </c>
      <c r="I49" s="20">
        <f t="shared" si="1"/>
        <v>6.6815144766146997</v>
      </c>
    </row>
    <row r="50" spans="2:9" ht="15.75" customHeight="1">
      <c r="B50" s="28" t="s">
        <v>63</v>
      </c>
      <c r="C50" s="29"/>
      <c r="D50" s="48" t="s">
        <v>113</v>
      </c>
      <c r="E50" s="29"/>
      <c r="F50" s="24" t="s">
        <v>1</v>
      </c>
      <c r="G50" s="22">
        <v>1</v>
      </c>
      <c r="H50" s="23">
        <f t="shared" si="5"/>
        <v>1305</v>
      </c>
      <c r="I50" s="20">
        <f t="shared" si="1"/>
        <v>6.6815144766146997</v>
      </c>
    </row>
    <row r="51" spans="2:9" ht="15.75" customHeight="1">
      <c r="B51" s="28" t="s">
        <v>65</v>
      </c>
      <c r="C51" s="29"/>
      <c r="D51" s="48" t="s">
        <v>114</v>
      </c>
      <c r="E51" s="29"/>
      <c r="F51" s="24" t="s">
        <v>4</v>
      </c>
      <c r="G51" s="22">
        <v>1</v>
      </c>
      <c r="H51" s="23">
        <f t="shared" si="5"/>
        <v>435</v>
      </c>
      <c r="I51" s="20">
        <f t="shared" si="1"/>
        <v>2.2271714922048997</v>
      </c>
    </row>
    <row r="52" spans="2:9" ht="15.75" customHeight="1">
      <c r="B52" s="28" t="s">
        <v>66</v>
      </c>
      <c r="C52" s="29"/>
      <c r="D52" s="48" t="s">
        <v>115</v>
      </c>
      <c r="E52" s="29"/>
      <c r="F52" s="24" t="s">
        <v>4</v>
      </c>
      <c r="G52" s="22">
        <v>1</v>
      </c>
      <c r="H52" s="23">
        <f t="shared" si="5"/>
        <v>435</v>
      </c>
      <c r="I52" s="20">
        <f t="shared" si="1"/>
        <v>2.2271714922048997</v>
      </c>
    </row>
    <row r="53" spans="2:9" ht="15.75" customHeight="1">
      <c r="B53" s="28" t="s">
        <v>67</v>
      </c>
      <c r="C53" s="29"/>
      <c r="D53" s="48" t="s">
        <v>116</v>
      </c>
      <c r="E53" s="29"/>
      <c r="F53" s="24" t="s">
        <v>5</v>
      </c>
      <c r="G53" s="22">
        <v>2</v>
      </c>
      <c r="H53" s="23">
        <f t="shared" si="5"/>
        <v>87</v>
      </c>
      <c r="I53" s="20">
        <f t="shared" si="1"/>
        <v>0.44543429844097993</v>
      </c>
    </row>
    <row r="54" spans="2:9" ht="15.75" customHeight="1">
      <c r="B54" s="28" t="s">
        <v>68</v>
      </c>
      <c r="C54" s="29"/>
      <c r="D54" s="48" t="s">
        <v>117</v>
      </c>
      <c r="E54" s="29"/>
      <c r="F54" s="24" t="s">
        <v>5</v>
      </c>
      <c r="G54" s="22">
        <v>2</v>
      </c>
      <c r="H54" s="23">
        <f t="shared" si="5"/>
        <v>87</v>
      </c>
      <c r="I54" s="20">
        <f t="shared" si="1"/>
        <v>0.44543429844097993</v>
      </c>
    </row>
    <row r="55" spans="2:9" ht="15.75" customHeight="1">
      <c r="B55" s="28" t="s">
        <v>69</v>
      </c>
      <c r="C55" s="29"/>
      <c r="D55" s="48" t="s">
        <v>118</v>
      </c>
      <c r="E55" s="29"/>
      <c r="F55" s="24" t="s">
        <v>4</v>
      </c>
      <c r="G55" s="22">
        <v>1</v>
      </c>
      <c r="H55" s="23">
        <f t="shared" si="5"/>
        <v>435</v>
      </c>
      <c r="I55" s="20">
        <f t="shared" si="1"/>
        <v>2.2271714922048997</v>
      </c>
    </row>
    <row r="56" spans="2:9" ht="15.75" customHeight="1">
      <c r="B56" s="28" t="s">
        <v>70</v>
      </c>
      <c r="C56" s="29"/>
      <c r="D56" s="48" t="s">
        <v>119</v>
      </c>
      <c r="E56" s="29"/>
      <c r="F56" s="24" t="s">
        <v>4</v>
      </c>
      <c r="G56" s="22">
        <v>1</v>
      </c>
      <c r="H56" s="26">
        <f>IF(F56="A1",($H$3*$H$8)/G56,IF(F56="A",($H$4*$H$8)/G56,IF(F56="B",($H$5*$H$8)/G56,IF(F56="C",($H$6*$H$8)/G56))))</f>
        <v>435</v>
      </c>
      <c r="I56" s="27">
        <f t="shared" si="1"/>
        <v>2.2271714922048997</v>
      </c>
    </row>
    <row r="57" spans="2:9" ht="15.75" customHeight="1"/>
    <row r="58" spans="2:9" ht="15.75" customHeight="1"/>
    <row r="59" spans="2:9" ht="15.75" customHeight="1"/>
    <row r="60" spans="2:9" ht="15.75" customHeight="1"/>
    <row r="61" spans="2:9" ht="15.75" customHeight="1"/>
    <row r="62" spans="2:9" ht="15.75" customHeight="1"/>
    <row r="63" spans="2:9" ht="15.75" customHeight="1"/>
    <row r="64" spans="2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</sheetData>
  <mergeCells count="94">
    <mergeCell ref="D56:E56"/>
    <mergeCell ref="B56:C56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D49:E49"/>
    <mergeCell ref="B49:C49"/>
    <mergeCell ref="B50:C50"/>
    <mergeCell ref="B51:C51"/>
    <mergeCell ref="B52:C52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D42:E42"/>
    <mergeCell ref="B42:C42"/>
    <mergeCell ref="B43:C43"/>
    <mergeCell ref="B44:C44"/>
    <mergeCell ref="B45:C45"/>
    <mergeCell ref="B39:C39"/>
    <mergeCell ref="D39:E39"/>
    <mergeCell ref="B40:C40"/>
    <mergeCell ref="D40:E40"/>
    <mergeCell ref="B41:C41"/>
    <mergeCell ref="D41:E41"/>
    <mergeCell ref="B36:C36"/>
    <mergeCell ref="B37:C37"/>
    <mergeCell ref="D37:E37"/>
    <mergeCell ref="B38:C38"/>
    <mergeCell ref="D38:E38"/>
    <mergeCell ref="B31:C31"/>
    <mergeCell ref="B32:C32"/>
    <mergeCell ref="B33:C33"/>
    <mergeCell ref="B34:C34"/>
    <mergeCell ref="B35:C35"/>
    <mergeCell ref="D27:E27"/>
    <mergeCell ref="B27:C27"/>
    <mergeCell ref="B28:C28"/>
    <mergeCell ref="B29:C29"/>
    <mergeCell ref="B30:C30"/>
    <mergeCell ref="D22:E22"/>
    <mergeCell ref="D23:E23"/>
    <mergeCell ref="D24:E24"/>
    <mergeCell ref="D25:E25"/>
    <mergeCell ref="D26:E26"/>
    <mergeCell ref="B22:C22"/>
    <mergeCell ref="B23:C23"/>
    <mergeCell ref="B24:C24"/>
    <mergeCell ref="B25:C25"/>
    <mergeCell ref="B26:C26"/>
    <mergeCell ref="B19:C19"/>
    <mergeCell ref="D19:E19"/>
    <mergeCell ref="D20:E20"/>
    <mergeCell ref="B20:C20"/>
    <mergeCell ref="B21:C21"/>
    <mergeCell ref="D21:E21"/>
    <mergeCell ref="B16:C16"/>
    <mergeCell ref="D16:E16"/>
    <mergeCell ref="B17:C17"/>
    <mergeCell ref="D17:E17"/>
    <mergeCell ref="B18:C18"/>
    <mergeCell ref="D18:E18"/>
    <mergeCell ref="D13:E13"/>
    <mergeCell ref="B13:C13"/>
    <mergeCell ref="B14:C14"/>
    <mergeCell ref="D14:E14"/>
    <mergeCell ref="B15:C15"/>
    <mergeCell ref="D15:E15"/>
    <mergeCell ref="G2:H2"/>
    <mergeCell ref="B4:D6"/>
    <mergeCell ref="C9:E9"/>
    <mergeCell ref="B11:I11"/>
    <mergeCell ref="B12:C12"/>
    <mergeCell ref="D12:E12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25">
    <cfRule type="colorScale" priority="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4">
      <colorScale>
        <cfvo type="formula" val="A47"/>
        <cfvo type="formula" val="A"/>
        <cfvo type="formula" val="B"/>
        <color rgb="FFFF7128"/>
        <color rgb="FFFFEB84"/>
        <color rgb="FF63BE7B"/>
      </colorScale>
    </cfRule>
  </conditionalFormatting>
  <conditionalFormatting sqref="H32">
    <cfRule type="colorScale" priority="5">
      <colorScale>
        <cfvo type="formula" val="A53"/>
        <cfvo type="formula" val="A"/>
        <cfvo type="formula" val="B"/>
        <color rgb="FFFF7128"/>
        <color rgb="FFFFEB84"/>
        <color rgb="FF63BE7B"/>
      </colorScale>
    </cfRule>
  </conditionalFormatting>
  <conditionalFormatting sqref="H40">
    <cfRule type="colorScale" priority="6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41">
    <cfRule type="colorScale" priority="7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26">
    <cfRule type="colorScale" priority="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31">
    <cfRule type="colorScale" priority="9">
      <colorScale>
        <cfvo type="formula" val="A25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39 H42 H44:H56">
    <cfRule type="cellIs" dxfId="71" priority="11" operator="equal">
      <formula>"""A1"""</formula>
    </cfRule>
  </conditionalFormatting>
  <conditionalFormatting sqref="H13:H39 H42 H44:H56">
    <cfRule type="expression" dxfId="70" priority="12">
      <formula>H13="C"</formula>
    </cfRule>
  </conditionalFormatting>
  <conditionalFormatting sqref="H13:H39 H42 H44:H56">
    <cfRule type="expression" dxfId="69" priority="13">
      <formula>H13="C"</formula>
    </cfRule>
  </conditionalFormatting>
  <conditionalFormatting sqref="H13:H39 H42 H44:H56">
    <cfRule type="expression" dxfId="68" priority="14">
      <formula>H13="B"</formula>
    </cfRule>
  </conditionalFormatting>
  <conditionalFormatting sqref="H13:H39 H42 H44:H56">
    <cfRule type="expression" dxfId="67" priority="15">
      <formula>H13="A"</formula>
    </cfRule>
  </conditionalFormatting>
  <conditionalFormatting sqref="H13:H39 H42 H44:H56">
    <cfRule type="expression" dxfId="66" priority="16">
      <formula>H13="A1"</formula>
    </cfRule>
  </conditionalFormatting>
  <conditionalFormatting sqref="H13:H15 H18:H22 H24 H27:H30 H33:H39 H42 H44:H56">
    <cfRule type="colorScale" priority="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39 H42 H44:H56">
    <cfRule type="colorScale" priority="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65" priority="19" operator="equal">
      <formula>"""A1"""</formula>
    </cfRule>
  </conditionalFormatting>
  <conditionalFormatting sqref="H14">
    <cfRule type="expression" dxfId="64" priority="20">
      <formula>H14="C"</formula>
    </cfRule>
  </conditionalFormatting>
  <conditionalFormatting sqref="H14">
    <cfRule type="expression" dxfId="63" priority="21">
      <formula>H14="C"</formula>
    </cfRule>
  </conditionalFormatting>
  <conditionalFormatting sqref="H14">
    <cfRule type="expression" dxfId="62" priority="22">
      <formula>H14="B"</formula>
    </cfRule>
  </conditionalFormatting>
  <conditionalFormatting sqref="H14">
    <cfRule type="expression" dxfId="61" priority="23">
      <formula>H14="A"</formula>
    </cfRule>
  </conditionalFormatting>
  <conditionalFormatting sqref="H14">
    <cfRule type="expression" dxfId="60" priority="24">
      <formula>H14="A1"</formula>
    </cfRule>
  </conditionalFormatting>
  <conditionalFormatting sqref="H14">
    <cfRule type="colorScale" priority="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59" priority="27" operator="equal">
      <formula>"""A1"""</formula>
    </cfRule>
  </conditionalFormatting>
  <conditionalFormatting sqref="H18">
    <cfRule type="expression" dxfId="58" priority="28">
      <formula>H18="C"</formula>
    </cfRule>
  </conditionalFormatting>
  <conditionalFormatting sqref="H18">
    <cfRule type="expression" dxfId="57" priority="29">
      <formula>H18="C"</formula>
    </cfRule>
  </conditionalFormatting>
  <conditionalFormatting sqref="H18">
    <cfRule type="expression" dxfId="56" priority="30">
      <formula>H18="B"</formula>
    </cfRule>
  </conditionalFormatting>
  <conditionalFormatting sqref="H18">
    <cfRule type="expression" dxfId="55" priority="31">
      <formula>H18="A"</formula>
    </cfRule>
  </conditionalFormatting>
  <conditionalFormatting sqref="H18">
    <cfRule type="expression" dxfId="54" priority="32">
      <formula>H18="A1"</formula>
    </cfRule>
  </conditionalFormatting>
  <conditionalFormatting sqref="H18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53" priority="35" operator="equal">
      <formula>"""A1"""</formula>
    </cfRule>
  </conditionalFormatting>
  <conditionalFormatting sqref="H19">
    <cfRule type="expression" dxfId="52" priority="36">
      <formula>H19="C"</formula>
    </cfRule>
  </conditionalFormatting>
  <conditionalFormatting sqref="H19">
    <cfRule type="expression" dxfId="51" priority="37">
      <formula>H19="C"</formula>
    </cfRule>
  </conditionalFormatting>
  <conditionalFormatting sqref="H19">
    <cfRule type="expression" dxfId="50" priority="38">
      <formula>H19="B"</formula>
    </cfRule>
  </conditionalFormatting>
  <conditionalFormatting sqref="H19">
    <cfRule type="expression" dxfId="49" priority="39">
      <formula>H19="A"</formula>
    </cfRule>
  </conditionalFormatting>
  <conditionalFormatting sqref="H19">
    <cfRule type="expression" dxfId="48" priority="40">
      <formula>H19="A1"</formula>
    </cfRule>
  </conditionalFormatting>
  <conditionalFormatting sqref="H19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351">
    <cfRule type="expression" dxfId="47" priority="43">
      <formula>F13="C"</formula>
    </cfRule>
  </conditionalFormatting>
  <conditionalFormatting sqref="F13:F351">
    <cfRule type="expression" dxfId="46" priority="44">
      <formula>F13="B"</formula>
    </cfRule>
  </conditionalFormatting>
  <conditionalFormatting sqref="F13:F351">
    <cfRule type="expression" dxfId="45" priority="45">
      <formula>F13="A"</formula>
    </cfRule>
  </conditionalFormatting>
  <conditionalFormatting sqref="F13:F351">
    <cfRule type="expression" dxfId="44" priority="46">
      <formula>F13="A1"</formula>
    </cfRule>
  </conditionalFormatting>
  <conditionalFormatting sqref="H40:H41 H43">
    <cfRule type="cellIs" dxfId="43" priority="47" operator="equal">
      <formula>"""A1"""</formula>
    </cfRule>
  </conditionalFormatting>
  <conditionalFormatting sqref="H40:H41 H43">
    <cfRule type="expression" dxfId="42" priority="48">
      <formula>H40="C"</formula>
    </cfRule>
  </conditionalFormatting>
  <conditionalFormatting sqref="H40:H41 H43">
    <cfRule type="expression" dxfId="41" priority="49">
      <formula>H40="C"</formula>
    </cfRule>
  </conditionalFormatting>
  <conditionalFormatting sqref="H40:H41 H43">
    <cfRule type="expression" dxfId="40" priority="50">
      <formula>H40="B"</formula>
    </cfRule>
  </conditionalFormatting>
  <conditionalFormatting sqref="H40:H41 H43">
    <cfRule type="expression" dxfId="39" priority="51">
      <formula>H40="A"</formula>
    </cfRule>
  </conditionalFormatting>
  <conditionalFormatting sqref="H40:H41 H43">
    <cfRule type="expression" dxfId="38" priority="52">
      <formula>H40="A1"</formula>
    </cfRule>
  </conditionalFormatting>
  <conditionalFormatting sqref="H40:H41 H43">
    <cfRule type="colorScale" priority="5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7"/>
  <sheetViews>
    <sheetView showGridLines="0" workbookViewId="0"/>
  </sheetViews>
  <sheetFormatPr defaultColWidth="11.21875" defaultRowHeight="15" customHeight="1"/>
  <cols>
    <col min="1" max="1" width="9.33203125" customWidth="1"/>
    <col min="2" max="4" width="16.77734375" customWidth="1"/>
    <col min="5" max="5" width="15" customWidth="1"/>
    <col min="6" max="8" width="13.33203125" customWidth="1"/>
    <col min="9" max="21" width="10.5546875" customWidth="1"/>
  </cols>
  <sheetData>
    <row r="2" spans="2:9" ht="15.75" customHeight="1">
      <c r="G2" s="30" t="s">
        <v>0</v>
      </c>
      <c r="H2" s="31"/>
    </row>
    <row r="3" spans="2:9" ht="15.75" customHeight="1">
      <c r="G3" s="1" t="s">
        <v>1</v>
      </c>
      <c r="H3" s="2">
        <v>15</v>
      </c>
    </row>
    <row r="4" spans="2:9" ht="15.75" customHeight="1">
      <c r="B4" s="32" t="s">
        <v>2</v>
      </c>
      <c r="C4" s="33"/>
      <c r="D4" s="34"/>
      <c r="E4" s="3"/>
      <c r="G4" s="4" t="s">
        <v>3</v>
      </c>
      <c r="H4" s="5">
        <v>10</v>
      </c>
    </row>
    <row r="5" spans="2:9" ht="15.75" customHeight="1">
      <c r="B5" s="35"/>
      <c r="C5" s="36"/>
      <c r="D5" s="37"/>
      <c r="E5" s="3"/>
      <c r="G5" s="6" t="s">
        <v>4</v>
      </c>
      <c r="H5" s="5">
        <v>5</v>
      </c>
    </row>
    <row r="6" spans="2:9" ht="15.75" customHeight="1">
      <c r="B6" s="38"/>
      <c r="C6" s="39"/>
      <c r="D6" s="40"/>
      <c r="E6" s="3"/>
      <c r="G6" s="7" t="s">
        <v>5</v>
      </c>
      <c r="H6" s="8">
        <v>2</v>
      </c>
    </row>
    <row r="7" spans="2:9" ht="15.75">
      <c r="B7" s="9"/>
    </row>
    <row r="8" spans="2:9" ht="15.75">
      <c r="B8" s="10" t="s">
        <v>6</v>
      </c>
      <c r="C8" s="11" t="s">
        <v>7</v>
      </c>
      <c r="G8" s="12" t="s">
        <v>8</v>
      </c>
      <c r="H8" s="13">
        <v>74</v>
      </c>
    </row>
    <row r="9" spans="2:9" ht="15.75">
      <c r="B9" s="14" t="s">
        <v>9</v>
      </c>
      <c r="C9" s="41" t="s">
        <v>120</v>
      </c>
      <c r="D9" s="42"/>
      <c r="E9" s="31"/>
      <c r="G9" s="15" t="s">
        <v>11</v>
      </c>
      <c r="H9" s="16">
        <f>SUM(H13:H1857)</f>
        <v>17871</v>
      </c>
    </row>
    <row r="10" spans="2:9" ht="15.75" customHeight="1"/>
    <row r="11" spans="2:9" ht="18.75">
      <c r="B11" s="43" t="s">
        <v>12</v>
      </c>
      <c r="C11" s="42"/>
      <c r="D11" s="42"/>
      <c r="E11" s="42"/>
      <c r="F11" s="42"/>
      <c r="G11" s="42"/>
      <c r="H11" s="42"/>
      <c r="I11" s="31"/>
    </row>
    <row r="12" spans="2:9" ht="15.75">
      <c r="B12" s="44" t="s">
        <v>13</v>
      </c>
      <c r="C12" s="31"/>
      <c r="D12" s="50" t="s">
        <v>73</v>
      </c>
      <c r="E12" s="31"/>
      <c r="F12" s="17" t="s">
        <v>74</v>
      </c>
      <c r="G12" s="21" t="s">
        <v>75</v>
      </c>
      <c r="H12" s="17" t="s">
        <v>14</v>
      </c>
      <c r="I12" s="17" t="s">
        <v>15</v>
      </c>
    </row>
    <row r="13" spans="2:9" ht="18.75">
      <c r="B13" s="45" t="s">
        <v>16</v>
      </c>
      <c r="C13" s="46"/>
      <c r="D13" s="51" t="s">
        <v>121</v>
      </c>
      <c r="E13" s="46"/>
      <c r="F13" s="18" t="s">
        <v>1</v>
      </c>
      <c r="G13" s="22">
        <v>1</v>
      </c>
      <c r="H13" s="23">
        <f t="shared" ref="H13:H30" si="0">IF(F13="A1",($H$8/G13)*$H$3,IF(F13="A",($H$8/G13)*$H$4,IF(F13="B",($H$8/G13)*$H$5,IF(F13="C",($H$8/G13)*$H$6))))</f>
        <v>1110</v>
      </c>
      <c r="I13" s="19">
        <f t="shared" ref="I13:I64" si="1">(H13/$H$9)*100</f>
        <v>6.2111801242236027</v>
      </c>
    </row>
    <row r="14" spans="2:9" ht="18.75">
      <c r="B14" s="28" t="s">
        <v>17</v>
      </c>
      <c r="C14" s="29"/>
      <c r="D14" s="48" t="s">
        <v>122</v>
      </c>
      <c r="E14" s="29"/>
      <c r="F14" s="24" t="s">
        <v>4</v>
      </c>
      <c r="G14" s="22">
        <v>2</v>
      </c>
      <c r="H14" s="23">
        <f t="shared" si="0"/>
        <v>185</v>
      </c>
      <c r="I14" s="20">
        <f t="shared" si="1"/>
        <v>1.0351966873706004</v>
      </c>
    </row>
    <row r="15" spans="2:9" ht="18.75">
      <c r="B15" s="28" t="s">
        <v>18</v>
      </c>
      <c r="C15" s="29"/>
      <c r="D15" s="48" t="s">
        <v>78</v>
      </c>
      <c r="E15" s="29"/>
      <c r="F15" s="24" t="s">
        <v>4</v>
      </c>
      <c r="G15" s="22">
        <v>1</v>
      </c>
      <c r="H15" s="23">
        <f t="shared" si="0"/>
        <v>370</v>
      </c>
      <c r="I15" s="20">
        <f t="shared" si="1"/>
        <v>2.0703933747412009</v>
      </c>
    </row>
    <row r="16" spans="2:9" ht="15.75" customHeight="1">
      <c r="B16" s="28" t="s">
        <v>20</v>
      </c>
      <c r="C16" s="29"/>
      <c r="D16" s="49" t="s">
        <v>123</v>
      </c>
      <c r="E16" s="29"/>
      <c r="F16" s="24" t="s">
        <v>4</v>
      </c>
      <c r="G16" s="22">
        <v>1</v>
      </c>
      <c r="H16" s="23">
        <f t="shared" si="0"/>
        <v>370</v>
      </c>
      <c r="I16" s="20">
        <f t="shared" si="1"/>
        <v>2.0703933747412009</v>
      </c>
    </row>
    <row r="17" spans="2:9" ht="15.75" customHeight="1">
      <c r="B17" s="28" t="s">
        <v>21</v>
      </c>
      <c r="C17" s="29"/>
      <c r="D17" s="48" t="s">
        <v>124</v>
      </c>
      <c r="E17" s="29"/>
      <c r="F17" s="24" t="s">
        <v>5</v>
      </c>
      <c r="G17" s="22">
        <v>2</v>
      </c>
      <c r="H17" s="23">
        <f t="shared" si="0"/>
        <v>74</v>
      </c>
      <c r="I17" s="20">
        <f t="shared" si="1"/>
        <v>0.41407867494824019</v>
      </c>
    </row>
    <row r="18" spans="2:9" ht="18.75">
      <c r="B18" s="28" t="s">
        <v>22</v>
      </c>
      <c r="C18" s="29"/>
      <c r="D18" s="48" t="s">
        <v>125</v>
      </c>
      <c r="E18" s="29"/>
      <c r="F18" s="24" t="s">
        <v>4</v>
      </c>
      <c r="G18" s="22">
        <v>1</v>
      </c>
      <c r="H18" s="23">
        <f t="shared" si="0"/>
        <v>370</v>
      </c>
      <c r="I18" s="20">
        <f t="shared" si="1"/>
        <v>2.0703933747412009</v>
      </c>
    </row>
    <row r="19" spans="2:9" ht="18.75">
      <c r="B19" s="28" t="s">
        <v>23</v>
      </c>
      <c r="C19" s="29"/>
      <c r="D19" s="49" t="s">
        <v>126</v>
      </c>
      <c r="E19" s="29"/>
      <c r="F19" s="24" t="s">
        <v>5</v>
      </c>
      <c r="G19" s="22">
        <v>2</v>
      </c>
      <c r="H19" s="23">
        <f t="shared" si="0"/>
        <v>74</v>
      </c>
      <c r="I19" s="20">
        <f t="shared" si="1"/>
        <v>0.41407867494824019</v>
      </c>
    </row>
    <row r="20" spans="2:9" ht="15.75" customHeight="1">
      <c r="B20" s="28" t="s">
        <v>24</v>
      </c>
      <c r="C20" s="29"/>
      <c r="D20" s="48" t="s">
        <v>127</v>
      </c>
      <c r="E20" s="29"/>
      <c r="F20" s="24" t="s">
        <v>4</v>
      </c>
      <c r="G20" s="22">
        <v>2</v>
      </c>
      <c r="H20" s="23">
        <f t="shared" si="0"/>
        <v>185</v>
      </c>
      <c r="I20" s="20">
        <f t="shared" si="1"/>
        <v>1.0351966873706004</v>
      </c>
    </row>
    <row r="21" spans="2:9" ht="15.75" customHeight="1">
      <c r="B21" s="28" t="s">
        <v>25</v>
      </c>
      <c r="C21" s="29"/>
      <c r="D21" s="48" t="s">
        <v>128</v>
      </c>
      <c r="E21" s="29"/>
      <c r="F21" s="24" t="s">
        <v>3</v>
      </c>
      <c r="G21" s="22">
        <v>1</v>
      </c>
      <c r="H21" s="23">
        <f t="shared" si="0"/>
        <v>740</v>
      </c>
      <c r="I21" s="20">
        <f t="shared" si="1"/>
        <v>4.1407867494824018</v>
      </c>
    </row>
    <row r="22" spans="2:9" ht="15.75" customHeight="1">
      <c r="B22" s="28" t="s">
        <v>26</v>
      </c>
      <c r="C22" s="29"/>
      <c r="D22" s="48" t="s">
        <v>129</v>
      </c>
      <c r="E22" s="29"/>
      <c r="F22" s="24" t="s">
        <v>4</v>
      </c>
      <c r="G22" s="22">
        <v>1</v>
      </c>
      <c r="H22" s="23">
        <f t="shared" si="0"/>
        <v>370</v>
      </c>
      <c r="I22" s="20">
        <f t="shared" si="1"/>
        <v>2.0703933747412009</v>
      </c>
    </row>
    <row r="23" spans="2:9" ht="15.75" customHeight="1">
      <c r="B23" s="28" t="s">
        <v>27</v>
      </c>
      <c r="C23" s="29"/>
      <c r="D23" s="48" t="s">
        <v>130</v>
      </c>
      <c r="E23" s="29"/>
      <c r="F23" s="24" t="s">
        <v>4</v>
      </c>
      <c r="G23" s="22">
        <v>1</v>
      </c>
      <c r="H23" s="23">
        <f t="shared" si="0"/>
        <v>370</v>
      </c>
      <c r="I23" s="20">
        <f t="shared" si="1"/>
        <v>2.0703933747412009</v>
      </c>
    </row>
    <row r="24" spans="2:9" ht="15.75" customHeight="1">
      <c r="B24" s="28" t="s">
        <v>28</v>
      </c>
      <c r="C24" s="29"/>
      <c r="D24" s="48" t="s">
        <v>85</v>
      </c>
      <c r="E24" s="29"/>
      <c r="F24" s="24" t="s">
        <v>4</v>
      </c>
      <c r="G24" s="22">
        <v>1</v>
      </c>
      <c r="H24" s="23">
        <f t="shared" si="0"/>
        <v>370</v>
      </c>
      <c r="I24" s="20">
        <f t="shared" si="1"/>
        <v>2.0703933747412009</v>
      </c>
    </row>
    <row r="25" spans="2:9" ht="15.75" customHeight="1">
      <c r="B25" s="28" t="s">
        <v>29</v>
      </c>
      <c r="C25" s="29"/>
      <c r="D25" s="48" t="s">
        <v>131</v>
      </c>
      <c r="E25" s="29"/>
      <c r="F25" s="24" t="s">
        <v>5</v>
      </c>
      <c r="G25" s="22">
        <v>2</v>
      </c>
      <c r="H25" s="23">
        <f t="shared" si="0"/>
        <v>74</v>
      </c>
      <c r="I25" s="20">
        <f t="shared" si="1"/>
        <v>0.41407867494824019</v>
      </c>
    </row>
    <row r="26" spans="2:9" ht="15.75" customHeight="1">
      <c r="B26" s="28" t="s">
        <v>30</v>
      </c>
      <c r="C26" s="29"/>
      <c r="D26" s="49" t="s">
        <v>132</v>
      </c>
      <c r="E26" s="29"/>
      <c r="F26" s="24" t="s">
        <v>3</v>
      </c>
      <c r="G26" s="22">
        <v>1</v>
      </c>
      <c r="H26" s="23">
        <f t="shared" si="0"/>
        <v>740</v>
      </c>
      <c r="I26" s="20">
        <f t="shared" si="1"/>
        <v>4.1407867494824018</v>
      </c>
    </row>
    <row r="27" spans="2:9" ht="15.75" customHeight="1">
      <c r="B27" s="28" t="s">
        <v>31</v>
      </c>
      <c r="C27" s="29"/>
      <c r="D27" s="49" t="s">
        <v>133</v>
      </c>
      <c r="E27" s="29"/>
      <c r="F27" s="24" t="s">
        <v>5</v>
      </c>
      <c r="G27" s="22">
        <v>2</v>
      </c>
      <c r="H27" s="23">
        <f t="shared" si="0"/>
        <v>74</v>
      </c>
      <c r="I27" s="20">
        <f t="shared" si="1"/>
        <v>0.41407867494824019</v>
      </c>
    </row>
    <row r="28" spans="2:9" ht="15.75" customHeight="1">
      <c r="B28" s="28" t="s">
        <v>32</v>
      </c>
      <c r="C28" s="29"/>
      <c r="D28" s="48" t="s">
        <v>134</v>
      </c>
      <c r="E28" s="29"/>
      <c r="F28" s="24" t="s">
        <v>3</v>
      </c>
      <c r="G28" s="22">
        <v>1</v>
      </c>
      <c r="H28" s="23">
        <f t="shared" si="0"/>
        <v>740</v>
      </c>
      <c r="I28" s="20">
        <f t="shared" si="1"/>
        <v>4.1407867494824018</v>
      </c>
    </row>
    <row r="29" spans="2:9" ht="15.75" customHeight="1">
      <c r="B29" s="28" t="s">
        <v>35</v>
      </c>
      <c r="C29" s="29"/>
      <c r="D29" s="48" t="s">
        <v>135</v>
      </c>
      <c r="E29" s="29"/>
      <c r="F29" s="24" t="s">
        <v>4</v>
      </c>
      <c r="G29" s="22">
        <v>1</v>
      </c>
      <c r="H29" s="23">
        <f t="shared" si="0"/>
        <v>370</v>
      </c>
      <c r="I29" s="20">
        <f t="shared" si="1"/>
        <v>2.0703933747412009</v>
      </c>
    </row>
    <row r="30" spans="2:9" ht="15.75" customHeight="1">
      <c r="B30" s="28" t="s">
        <v>37</v>
      </c>
      <c r="C30" s="29"/>
      <c r="D30" s="48" t="s">
        <v>93</v>
      </c>
      <c r="E30" s="29"/>
      <c r="F30" s="24" t="s">
        <v>5</v>
      </c>
      <c r="G30" s="22">
        <v>2</v>
      </c>
      <c r="H30" s="23">
        <f t="shared" si="0"/>
        <v>74</v>
      </c>
      <c r="I30" s="20">
        <f t="shared" si="1"/>
        <v>0.41407867494824019</v>
      </c>
    </row>
    <row r="31" spans="2:9" ht="15.75" customHeight="1">
      <c r="B31" s="28" t="s">
        <v>38</v>
      </c>
      <c r="C31" s="29"/>
      <c r="D31" s="48" t="s">
        <v>136</v>
      </c>
      <c r="E31" s="29"/>
      <c r="F31" s="24" t="s">
        <v>5</v>
      </c>
      <c r="G31" s="22">
        <v>2</v>
      </c>
      <c r="H31" s="25">
        <f t="shared" ref="H31:H32" si="2">IF(F31="A1",($H$3*$H$8)/G31,IF(F31="A",($H$4*$H$8)/G31,IF(F31="B",($H$5*$H$8)/G31,IF(F31="C",($H$6*$H$8)/G31))))</f>
        <v>74</v>
      </c>
      <c r="I31" s="20">
        <f t="shared" si="1"/>
        <v>0.41407867494824019</v>
      </c>
    </row>
    <row r="32" spans="2:9" ht="15.75" customHeight="1">
      <c r="B32" s="28" t="s">
        <v>39</v>
      </c>
      <c r="C32" s="29"/>
      <c r="D32" s="48" t="s">
        <v>137</v>
      </c>
      <c r="E32" s="29"/>
      <c r="F32" s="24" t="s">
        <v>3</v>
      </c>
      <c r="G32" s="22">
        <v>1</v>
      </c>
      <c r="H32" s="25">
        <f t="shared" si="2"/>
        <v>740</v>
      </c>
      <c r="I32" s="20">
        <f t="shared" si="1"/>
        <v>4.1407867494824018</v>
      </c>
    </row>
    <row r="33" spans="2:9" ht="15.75" customHeight="1">
      <c r="B33" s="28" t="s">
        <v>40</v>
      </c>
      <c r="C33" s="29"/>
      <c r="D33" s="48" t="s">
        <v>138</v>
      </c>
      <c r="E33" s="29"/>
      <c r="F33" s="24" t="s">
        <v>4</v>
      </c>
      <c r="G33" s="22">
        <v>2</v>
      </c>
      <c r="H33" s="23">
        <f t="shared" ref="H33:H39" si="3">IF(F33="A1",($H$8/G33)*$H$3,IF(F33="A",($H$8/G33)*$H$4,IF(F33="B",($H$8/G33)*$H$5,IF(F33="C",($H$8/G33)*$H$6))))</f>
        <v>185</v>
      </c>
      <c r="I33" s="20">
        <f t="shared" si="1"/>
        <v>1.0351966873706004</v>
      </c>
    </row>
    <row r="34" spans="2:9" ht="15.75" customHeight="1">
      <c r="B34" s="28" t="s">
        <v>41</v>
      </c>
      <c r="C34" s="29"/>
      <c r="D34" s="48" t="s">
        <v>139</v>
      </c>
      <c r="E34" s="29"/>
      <c r="F34" s="24" t="s">
        <v>5</v>
      </c>
      <c r="G34" s="22">
        <v>2</v>
      </c>
      <c r="H34" s="23">
        <f t="shared" si="3"/>
        <v>74</v>
      </c>
      <c r="I34" s="20">
        <f t="shared" si="1"/>
        <v>0.41407867494824019</v>
      </c>
    </row>
    <row r="35" spans="2:9" ht="15.75" customHeight="1">
      <c r="B35" s="28" t="s">
        <v>42</v>
      </c>
      <c r="C35" s="29"/>
      <c r="D35" s="49" t="s">
        <v>140</v>
      </c>
      <c r="E35" s="29"/>
      <c r="F35" s="24" t="s">
        <v>4</v>
      </c>
      <c r="G35" s="22">
        <v>2</v>
      </c>
      <c r="H35" s="23">
        <f t="shared" si="3"/>
        <v>185</v>
      </c>
      <c r="I35" s="20">
        <f t="shared" si="1"/>
        <v>1.0351966873706004</v>
      </c>
    </row>
    <row r="36" spans="2:9" ht="15.75" customHeight="1">
      <c r="B36" s="53" t="s">
        <v>43</v>
      </c>
      <c r="C36" s="29"/>
      <c r="D36" s="52" t="s">
        <v>141</v>
      </c>
      <c r="E36" s="29"/>
      <c r="F36" s="24" t="s">
        <v>5</v>
      </c>
      <c r="G36" s="22">
        <v>2</v>
      </c>
      <c r="H36" s="23">
        <f t="shared" si="3"/>
        <v>74</v>
      </c>
      <c r="I36" s="20">
        <f t="shared" si="1"/>
        <v>0.41407867494824019</v>
      </c>
    </row>
    <row r="37" spans="2:9" ht="15.75" customHeight="1">
      <c r="B37" s="28" t="s">
        <v>44</v>
      </c>
      <c r="C37" s="29"/>
      <c r="D37" s="48" t="s">
        <v>142</v>
      </c>
      <c r="E37" s="29"/>
      <c r="F37" s="24" t="s">
        <v>4</v>
      </c>
      <c r="G37" s="22">
        <v>2</v>
      </c>
      <c r="H37" s="23">
        <f t="shared" si="3"/>
        <v>185</v>
      </c>
      <c r="I37" s="20">
        <f t="shared" si="1"/>
        <v>1.0351966873706004</v>
      </c>
    </row>
    <row r="38" spans="2:9" ht="15.75" customHeight="1">
      <c r="B38" s="28" t="s">
        <v>45</v>
      </c>
      <c r="C38" s="29"/>
      <c r="D38" s="48" t="s">
        <v>143</v>
      </c>
      <c r="E38" s="29"/>
      <c r="F38" s="24" t="s">
        <v>4</v>
      </c>
      <c r="G38" s="22">
        <v>2</v>
      </c>
      <c r="H38" s="23">
        <f t="shared" si="3"/>
        <v>185</v>
      </c>
      <c r="I38" s="20">
        <f t="shared" si="1"/>
        <v>1.0351966873706004</v>
      </c>
    </row>
    <row r="39" spans="2:9" ht="15.75" customHeight="1">
      <c r="B39" s="28" t="s">
        <v>46</v>
      </c>
      <c r="C39" s="29"/>
      <c r="D39" s="49" t="s">
        <v>144</v>
      </c>
      <c r="E39" s="29"/>
      <c r="F39" s="24" t="s">
        <v>4</v>
      </c>
      <c r="G39" s="22">
        <v>2</v>
      </c>
      <c r="H39" s="23">
        <f t="shared" si="3"/>
        <v>185</v>
      </c>
      <c r="I39" s="20">
        <f t="shared" si="1"/>
        <v>1.0351966873706004</v>
      </c>
    </row>
    <row r="40" spans="2:9" ht="15.75" customHeight="1">
      <c r="B40" s="28" t="s">
        <v>47</v>
      </c>
      <c r="C40" s="29"/>
      <c r="D40" s="48" t="s">
        <v>145</v>
      </c>
      <c r="E40" s="29"/>
      <c r="F40" s="24" t="s">
        <v>4</v>
      </c>
      <c r="G40" s="22">
        <v>1</v>
      </c>
      <c r="H40" s="25">
        <f t="shared" ref="H40:H41" si="4">IF(F40="A1",($H$3*$H$8)/G40,IF(F40="A",($H$4*$H$8)/G40,IF(F40="B",($H$5*$H$8)/G40,IF(F40="C",($H$6*$H$8)/G40))))</f>
        <v>370</v>
      </c>
      <c r="I40" s="20">
        <f t="shared" si="1"/>
        <v>2.0703933747412009</v>
      </c>
    </row>
    <row r="41" spans="2:9" ht="15.75" customHeight="1">
      <c r="B41" s="28" t="s">
        <v>48</v>
      </c>
      <c r="C41" s="29"/>
      <c r="D41" s="49" t="s">
        <v>146</v>
      </c>
      <c r="E41" s="29"/>
      <c r="F41" s="24" t="s">
        <v>4</v>
      </c>
      <c r="G41" s="22">
        <v>1</v>
      </c>
      <c r="H41" s="25">
        <f t="shared" si="4"/>
        <v>370</v>
      </c>
      <c r="I41" s="20">
        <f t="shared" si="1"/>
        <v>2.0703933747412009</v>
      </c>
    </row>
    <row r="42" spans="2:9" ht="15.75" customHeight="1">
      <c r="B42" s="28" t="s">
        <v>49</v>
      </c>
      <c r="C42" s="29"/>
      <c r="D42" s="48" t="s">
        <v>147</v>
      </c>
      <c r="E42" s="29"/>
      <c r="F42" s="24" t="s">
        <v>3</v>
      </c>
      <c r="G42" s="22">
        <v>1</v>
      </c>
      <c r="H42" s="23">
        <f>IF(F42="A1",($H$8/G42)*$H$3,IF(F42="A",($H$8/G42)*$H$4,IF(F42="B",($H$8/G42)*$H$5,IF(F42="C",($H$8/G42)*$H$6))))</f>
        <v>740</v>
      </c>
      <c r="I42" s="20">
        <f t="shared" si="1"/>
        <v>4.1407867494824018</v>
      </c>
    </row>
    <row r="43" spans="2:9" ht="15.75" customHeight="1">
      <c r="B43" s="28" t="s">
        <v>50</v>
      </c>
      <c r="C43" s="29"/>
      <c r="D43" s="49" t="s">
        <v>148</v>
      </c>
      <c r="E43" s="29"/>
      <c r="F43" s="24" t="s">
        <v>4</v>
      </c>
      <c r="G43" s="22">
        <v>2</v>
      </c>
      <c r="H43" s="25">
        <f>IF(F43="A1",($H$3*$H$8)/G43,IF(F43="A",($H$4*$H$8)/G43,IF(F43="B",($H$5*$H$8)/G43,IF(F43="C",($H$6*$H$8)/G43))))</f>
        <v>185</v>
      </c>
      <c r="I43" s="20">
        <f t="shared" si="1"/>
        <v>1.0351966873706004</v>
      </c>
    </row>
    <row r="44" spans="2:9" ht="15.75" customHeight="1">
      <c r="B44" s="28" t="s">
        <v>51</v>
      </c>
      <c r="C44" s="29"/>
      <c r="D44" s="49" t="s">
        <v>149</v>
      </c>
      <c r="E44" s="29"/>
      <c r="F44" s="24" t="s">
        <v>3</v>
      </c>
      <c r="G44" s="22">
        <v>1</v>
      </c>
      <c r="H44" s="23">
        <f t="shared" ref="H44:H55" si="5">IF(F44="A1",($H$8/G44)*$H$3,IF(F44="A",($H$8/G44)*$H$4,IF(F44="B",($H$8/G44)*$H$5,IF(F44="C",($H$8/G44)*$H$6))))</f>
        <v>740</v>
      </c>
      <c r="I44" s="20">
        <f t="shared" si="1"/>
        <v>4.1407867494824018</v>
      </c>
    </row>
    <row r="45" spans="2:9" ht="15.75" customHeight="1">
      <c r="B45" s="28" t="s">
        <v>52</v>
      </c>
      <c r="C45" s="29"/>
      <c r="D45" s="48" t="s">
        <v>150</v>
      </c>
      <c r="E45" s="29"/>
      <c r="F45" s="24" t="s">
        <v>4</v>
      </c>
      <c r="G45" s="22">
        <v>1</v>
      </c>
      <c r="H45" s="23">
        <f t="shared" si="5"/>
        <v>370</v>
      </c>
      <c r="I45" s="20">
        <f t="shared" si="1"/>
        <v>2.0703933747412009</v>
      </c>
    </row>
    <row r="46" spans="2:9" ht="15.75" customHeight="1">
      <c r="B46" s="28" t="s">
        <v>53</v>
      </c>
      <c r="C46" s="29"/>
      <c r="D46" s="49" t="s">
        <v>151</v>
      </c>
      <c r="E46" s="29"/>
      <c r="F46" s="24" t="s">
        <v>4</v>
      </c>
      <c r="G46" s="22">
        <v>1</v>
      </c>
      <c r="H46" s="23">
        <f t="shared" si="5"/>
        <v>370</v>
      </c>
      <c r="I46" s="20">
        <f t="shared" si="1"/>
        <v>2.0703933747412009</v>
      </c>
    </row>
    <row r="47" spans="2:9" ht="15.75" customHeight="1">
      <c r="B47" s="28" t="s">
        <v>54</v>
      </c>
      <c r="C47" s="29"/>
      <c r="D47" s="48" t="s">
        <v>105</v>
      </c>
      <c r="E47" s="29"/>
      <c r="F47" s="24" t="s">
        <v>5</v>
      </c>
      <c r="G47" s="22">
        <v>2</v>
      </c>
      <c r="H47" s="23">
        <f t="shared" si="5"/>
        <v>74</v>
      </c>
      <c r="I47" s="20">
        <f t="shared" si="1"/>
        <v>0.41407867494824019</v>
      </c>
    </row>
    <row r="48" spans="2:9" ht="15.75" customHeight="1">
      <c r="B48" s="28" t="s">
        <v>55</v>
      </c>
      <c r="C48" s="29"/>
      <c r="D48" s="48" t="s">
        <v>152</v>
      </c>
      <c r="E48" s="29"/>
      <c r="F48" s="24" t="s">
        <v>4</v>
      </c>
      <c r="G48" s="22">
        <v>2</v>
      </c>
      <c r="H48" s="23">
        <f t="shared" si="5"/>
        <v>185</v>
      </c>
      <c r="I48" s="20">
        <f t="shared" si="1"/>
        <v>1.0351966873706004</v>
      </c>
    </row>
    <row r="49" spans="2:9" ht="15.75" customHeight="1">
      <c r="B49" s="28" t="s">
        <v>56</v>
      </c>
      <c r="C49" s="29"/>
      <c r="D49" s="49" t="s">
        <v>107</v>
      </c>
      <c r="E49" s="29"/>
      <c r="F49" s="24" t="s">
        <v>3</v>
      </c>
      <c r="G49" s="22">
        <v>1</v>
      </c>
      <c r="H49" s="23">
        <f t="shared" si="5"/>
        <v>740</v>
      </c>
      <c r="I49" s="20">
        <f t="shared" si="1"/>
        <v>4.1407867494824018</v>
      </c>
    </row>
    <row r="50" spans="2:9" ht="15.75" customHeight="1">
      <c r="B50" s="28" t="s">
        <v>57</v>
      </c>
      <c r="C50" s="29"/>
      <c r="D50" s="48" t="s">
        <v>153</v>
      </c>
      <c r="E50" s="29"/>
      <c r="F50" s="24" t="s">
        <v>4</v>
      </c>
      <c r="G50" s="22">
        <v>1</v>
      </c>
      <c r="H50" s="23">
        <f t="shared" si="5"/>
        <v>370</v>
      </c>
      <c r="I50" s="20">
        <f t="shared" si="1"/>
        <v>2.0703933747412009</v>
      </c>
    </row>
    <row r="51" spans="2:9" ht="15.75" customHeight="1">
      <c r="B51" s="28" t="s">
        <v>58</v>
      </c>
      <c r="C51" s="29"/>
      <c r="D51" s="49" t="s">
        <v>154</v>
      </c>
      <c r="E51" s="29"/>
      <c r="F51" s="24" t="s">
        <v>4</v>
      </c>
      <c r="G51" s="22">
        <v>2</v>
      </c>
      <c r="H51" s="23">
        <f t="shared" si="5"/>
        <v>185</v>
      </c>
      <c r="I51" s="20">
        <f t="shared" si="1"/>
        <v>1.0351966873706004</v>
      </c>
    </row>
    <row r="52" spans="2:9" ht="15.75" customHeight="1">
      <c r="B52" s="28" t="s">
        <v>59</v>
      </c>
      <c r="C52" s="29"/>
      <c r="D52" s="48" t="s">
        <v>155</v>
      </c>
      <c r="E52" s="29"/>
      <c r="F52" s="24" t="s">
        <v>5</v>
      </c>
      <c r="G52" s="22">
        <v>2</v>
      </c>
      <c r="H52" s="23">
        <f t="shared" si="5"/>
        <v>74</v>
      </c>
      <c r="I52" s="20">
        <f t="shared" si="1"/>
        <v>0.41407867494824019</v>
      </c>
    </row>
    <row r="53" spans="2:9" ht="15.75" customHeight="1">
      <c r="B53" s="28" t="s">
        <v>60</v>
      </c>
      <c r="C53" s="29"/>
      <c r="D53" s="48" t="s">
        <v>111</v>
      </c>
      <c r="E53" s="29"/>
      <c r="F53" s="24" t="s">
        <v>4</v>
      </c>
      <c r="G53" s="22">
        <v>2</v>
      </c>
      <c r="H53" s="23">
        <f t="shared" si="5"/>
        <v>185</v>
      </c>
      <c r="I53" s="20">
        <f t="shared" si="1"/>
        <v>1.0351966873706004</v>
      </c>
    </row>
    <row r="54" spans="2:9" ht="15.75" customHeight="1">
      <c r="B54" s="28" t="s">
        <v>61</v>
      </c>
      <c r="C54" s="29"/>
      <c r="D54" s="49" t="s">
        <v>156</v>
      </c>
      <c r="E54" s="29"/>
      <c r="F54" s="24" t="s">
        <v>1</v>
      </c>
      <c r="G54" s="22">
        <v>1</v>
      </c>
      <c r="H54" s="23">
        <f t="shared" si="5"/>
        <v>1110</v>
      </c>
      <c r="I54" s="20">
        <f t="shared" si="1"/>
        <v>6.2111801242236027</v>
      </c>
    </row>
    <row r="55" spans="2:9" ht="15.75" customHeight="1">
      <c r="B55" s="28" t="s">
        <v>62</v>
      </c>
      <c r="C55" s="29"/>
      <c r="D55" s="49" t="s">
        <v>157</v>
      </c>
      <c r="E55" s="29"/>
      <c r="F55" s="24" t="s">
        <v>5</v>
      </c>
      <c r="G55" s="22">
        <v>2</v>
      </c>
      <c r="H55" s="23">
        <f t="shared" si="5"/>
        <v>74</v>
      </c>
      <c r="I55" s="20">
        <f t="shared" si="1"/>
        <v>0.41407867494824019</v>
      </c>
    </row>
    <row r="56" spans="2:9" ht="15.75" customHeight="1">
      <c r="B56" s="28" t="s">
        <v>63</v>
      </c>
      <c r="C56" s="29"/>
      <c r="D56" s="48" t="s">
        <v>158</v>
      </c>
      <c r="E56" s="29"/>
      <c r="F56" s="24" t="s">
        <v>1</v>
      </c>
      <c r="G56" s="22">
        <v>1</v>
      </c>
      <c r="H56" s="26">
        <f t="shared" ref="H56:H64" si="6">IF(F56="A1",($H$3*$H$8)/G56,IF(F56="A",($H$4*$H$8)/G56,IF(F56="B",($H$5*$H$8)/G56,IF(F56="C",($H$6*$H$8)/G56))))</f>
        <v>1110</v>
      </c>
      <c r="I56" s="27">
        <f t="shared" si="1"/>
        <v>6.2111801242236027</v>
      </c>
    </row>
    <row r="57" spans="2:9" ht="15.75" customHeight="1">
      <c r="B57" s="28" t="s">
        <v>64</v>
      </c>
      <c r="C57" s="29"/>
      <c r="D57" s="48" t="s">
        <v>159</v>
      </c>
      <c r="E57" s="29"/>
      <c r="F57" s="24" t="s">
        <v>5</v>
      </c>
      <c r="G57" s="22">
        <v>2</v>
      </c>
      <c r="H57" s="25">
        <f t="shared" si="6"/>
        <v>74</v>
      </c>
      <c r="I57" s="20">
        <f t="shared" si="1"/>
        <v>0.41407867494824019</v>
      </c>
    </row>
    <row r="58" spans="2:9" ht="15.75" customHeight="1">
      <c r="B58" s="28" t="s">
        <v>65</v>
      </c>
      <c r="C58" s="29"/>
      <c r="D58" s="49" t="s">
        <v>160</v>
      </c>
      <c r="E58" s="29"/>
      <c r="F58" s="24" t="s">
        <v>5</v>
      </c>
      <c r="G58" s="22">
        <v>2</v>
      </c>
      <c r="H58" s="25">
        <f t="shared" si="6"/>
        <v>74</v>
      </c>
      <c r="I58" s="20">
        <f t="shared" si="1"/>
        <v>0.41407867494824019</v>
      </c>
    </row>
    <row r="59" spans="2:9" ht="15.75" customHeight="1">
      <c r="B59" s="28" t="s">
        <v>66</v>
      </c>
      <c r="C59" s="29"/>
      <c r="D59" s="48" t="s">
        <v>161</v>
      </c>
      <c r="E59" s="29"/>
      <c r="F59" s="24" t="s">
        <v>4</v>
      </c>
      <c r="G59" s="22">
        <v>1</v>
      </c>
      <c r="H59" s="25">
        <f t="shared" si="6"/>
        <v>370</v>
      </c>
      <c r="I59" s="20">
        <f t="shared" si="1"/>
        <v>2.0703933747412009</v>
      </c>
    </row>
    <row r="60" spans="2:9" ht="15.75" customHeight="1">
      <c r="B60" s="28" t="s">
        <v>67</v>
      </c>
      <c r="C60" s="29"/>
      <c r="D60" s="48" t="s">
        <v>116</v>
      </c>
      <c r="E60" s="29"/>
      <c r="F60" s="24" t="s">
        <v>4</v>
      </c>
      <c r="G60" s="22">
        <v>1</v>
      </c>
      <c r="H60" s="25">
        <f t="shared" si="6"/>
        <v>370</v>
      </c>
      <c r="I60" s="20">
        <f t="shared" si="1"/>
        <v>2.0703933747412009</v>
      </c>
    </row>
    <row r="61" spans="2:9" ht="15.75" customHeight="1">
      <c r="B61" s="28" t="s">
        <v>68</v>
      </c>
      <c r="C61" s="29"/>
      <c r="D61" s="49" t="s">
        <v>117</v>
      </c>
      <c r="E61" s="29"/>
      <c r="F61" s="24" t="s">
        <v>5</v>
      </c>
      <c r="G61" s="22">
        <v>2</v>
      </c>
      <c r="H61" s="25">
        <f t="shared" si="6"/>
        <v>74</v>
      </c>
      <c r="I61" s="20">
        <f t="shared" si="1"/>
        <v>0.41407867494824019</v>
      </c>
    </row>
    <row r="62" spans="2:9" ht="15.75" customHeight="1">
      <c r="B62" s="28" t="s">
        <v>69</v>
      </c>
      <c r="C62" s="29"/>
      <c r="D62" s="48" t="s">
        <v>162</v>
      </c>
      <c r="E62" s="29"/>
      <c r="F62" s="24" t="s">
        <v>4</v>
      </c>
      <c r="G62" s="22">
        <v>1</v>
      </c>
      <c r="H62" s="25">
        <f t="shared" si="6"/>
        <v>370</v>
      </c>
      <c r="I62" s="20">
        <f t="shared" si="1"/>
        <v>2.0703933747412009</v>
      </c>
    </row>
    <row r="63" spans="2:9" ht="15.75" customHeight="1">
      <c r="B63" s="28" t="s">
        <v>70</v>
      </c>
      <c r="C63" s="29"/>
      <c r="D63" s="48" t="s">
        <v>163</v>
      </c>
      <c r="E63" s="29"/>
      <c r="F63" s="24" t="s">
        <v>4</v>
      </c>
      <c r="G63" s="22">
        <v>1</v>
      </c>
      <c r="H63" s="25">
        <f t="shared" si="6"/>
        <v>370</v>
      </c>
      <c r="I63" s="20">
        <f t="shared" si="1"/>
        <v>2.0703933747412009</v>
      </c>
    </row>
    <row r="64" spans="2:9" ht="15.75" customHeight="1">
      <c r="B64" s="28" t="s">
        <v>71</v>
      </c>
      <c r="C64" s="29"/>
      <c r="D64" s="48" t="s">
        <v>164</v>
      </c>
      <c r="E64" s="29"/>
      <c r="F64" s="24" t="s">
        <v>4</v>
      </c>
      <c r="G64" s="22">
        <v>1</v>
      </c>
      <c r="H64" s="25">
        <f t="shared" si="6"/>
        <v>370</v>
      </c>
      <c r="I64" s="20">
        <f t="shared" si="1"/>
        <v>2.0703933747412009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</sheetData>
  <mergeCells count="110">
    <mergeCell ref="B64:C64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60:E60"/>
    <mergeCell ref="D61:E61"/>
    <mergeCell ref="D62:E62"/>
    <mergeCell ref="D63:E63"/>
    <mergeCell ref="D64:E64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B35:C35"/>
    <mergeCell ref="B36:C36"/>
    <mergeCell ref="B37:C37"/>
    <mergeCell ref="D37:E37"/>
    <mergeCell ref="B38:C38"/>
    <mergeCell ref="D38:E38"/>
    <mergeCell ref="D57:E57"/>
    <mergeCell ref="D58:E58"/>
    <mergeCell ref="D59:E59"/>
    <mergeCell ref="D48:E48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</mergeCells>
  <conditionalFormatting sqref="H25">
    <cfRule type="colorScale" priority="1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23">
    <cfRule type="colorScale" priority="2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43">
    <cfRule type="colorScale" priority="3">
      <colorScale>
        <cfvo type="formula" val="A7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4">
      <colorScale>
        <cfvo type="formula" val="A47"/>
        <cfvo type="formula" val="A"/>
        <cfvo type="formula" val="B"/>
        <color rgb="FFFF7128"/>
        <color rgb="FFFFEB84"/>
        <color rgb="FF63BE7B"/>
      </colorScale>
    </cfRule>
  </conditionalFormatting>
  <conditionalFormatting sqref="H32">
    <cfRule type="colorScale" priority="5">
      <colorScale>
        <cfvo type="formula" val="A53"/>
        <cfvo type="formula" val="A"/>
        <cfvo type="formula" val="B"/>
        <color rgb="FFFF7128"/>
        <color rgb="FFFFEB84"/>
        <color rgb="FF63BE7B"/>
      </colorScale>
    </cfRule>
  </conditionalFormatting>
  <conditionalFormatting sqref="H40">
    <cfRule type="colorScale" priority="6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41">
    <cfRule type="colorScale" priority="7">
      <colorScale>
        <cfvo type="formula" val="A5"/>
        <cfvo type="formula" val="A"/>
        <cfvo type="formula" val="B"/>
        <color rgb="FFFF7128"/>
        <color rgb="FFFFEB84"/>
        <color rgb="FF63BE7B"/>
      </colorScale>
    </cfRule>
  </conditionalFormatting>
  <conditionalFormatting sqref="H26">
    <cfRule type="colorScale" priority="8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31">
    <cfRule type="colorScale" priority="9">
      <colorScale>
        <cfvo type="formula" val="A25"/>
        <cfvo type="formula" val="A"/>
        <cfvo type="formula" val="B"/>
        <color rgb="FFFF7128"/>
        <color rgb="FFFFEB84"/>
        <color rgb="FF63BE7B"/>
      </colorScale>
    </cfRule>
  </conditionalFormatting>
  <conditionalFormatting sqref="H16">
    <cfRule type="colorScale" priority="10">
      <colorScale>
        <cfvo type="formula" val="#REF!"/>
        <cfvo type="formula" val="A"/>
        <cfvo type="formula" val="B"/>
        <color rgb="FFFF7128"/>
        <color rgb="FFFFEB84"/>
        <color rgb="FF63BE7B"/>
      </colorScale>
    </cfRule>
  </conditionalFormatting>
  <conditionalFormatting sqref="H13:H39 H42 H44:H60">
    <cfRule type="cellIs" dxfId="37" priority="11" operator="equal">
      <formula>"""A1"""</formula>
    </cfRule>
  </conditionalFormatting>
  <conditionalFormatting sqref="H13:H39 H42 H44:H60">
    <cfRule type="expression" dxfId="36" priority="12">
      <formula>H13="C"</formula>
    </cfRule>
  </conditionalFormatting>
  <conditionalFormatting sqref="H13:H39 H42 H44:H60">
    <cfRule type="expression" dxfId="35" priority="13">
      <formula>H13="C"</formula>
    </cfRule>
  </conditionalFormatting>
  <conditionalFormatting sqref="H13:H39 H42 H44:H60">
    <cfRule type="expression" dxfId="34" priority="14">
      <formula>H13="B"</formula>
    </cfRule>
  </conditionalFormatting>
  <conditionalFormatting sqref="H13:H39 H42 H44:H60">
    <cfRule type="expression" dxfId="33" priority="15">
      <formula>H13="A"</formula>
    </cfRule>
  </conditionalFormatting>
  <conditionalFormatting sqref="H13:H39 H42 H44:H60">
    <cfRule type="expression" dxfId="32" priority="16">
      <formula>H13="A1"</formula>
    </cfRule>
  </conditionalFormatting>
  <conditionalFormatting sqref="H13:H15 H18:H22 H24 H27:H30 H33:H39 H42 H44:H60">
    <cfRule type="colorScale" priority="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39 H42 H44:H60">
    <cfRule type="colorScale" priority="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31" priority="19" operator="equal">
      <formula>"""A1"""</formula>
    </cfRule>
  </conditionalFormatting>
  <conditionalFormatting sqref="H14">
    <cfRule type="expression" dxfId="30" priority="20">
      <formula>H14="C"</formula>
    </cfRule>
  </conditionalFormatting>
  <conditionalFormatting sqref="H14">
    <cfRule type="expression" dxfId="29" priority="21">
      <formula>H14="C"</formula>
    </cfRule>
  </conditionalFormatting>
  <conditionalFormatting sqref="H14">
    <cfRule type="expression" dxfId="28" priority="22">
      <formula>H14="B"</formula>
    </cfRule>
  </conditionalFormatting>
  <conditionalFormatting sqref="H14">
    <cfRule type="expression" dxfId="27" priority="23">
      <formula>H14="A"</formula>
    </cfRule>
  </conditionalFormatting>
  <conditionalFormatting sqref="H14">
    <cfRule type="expression" dxfId="26" priority="24">
      <formula>H14="A1"</formula>
    </cfRule>
  </conditionalFormatting>
  <conditionalFormatting sqref="H14">
    <cfRule type="colorScale" priority="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25" priority="27" operator="equal">
      <formula>"""A1"""</formula>
    </cfRule>
  </conditionalFormatting>
  <conditionalFormatting sqref="H18">
    <cfRule type="expression" dxfId="24" priority="28">
      <formula>H18="C"</formula>
    </cfRule>
  </conditionalFormatting>
  <conditionalFormatting sqref="H18">
    <cfRule type="expression" dxfId="23" priority="29">
      <formula>H18="C"</formula>
    </cfRule>
  </conditionalFormatting>
  <conditionalFormatting sqref="H18">
    <cfRule type="expression" dxfId="22" priority="30">
      <formula>H18="B"</formula>
    </cfRule>
  </conditionalFormatting>
  <conditionalFormatting sqref="H18">
    <cfRule type="expression" dxfId="21" priority="31">
      <formula>H18="A"</formula>
    </cfRule>
  </conditionalFormatting>
  <conditionalFormatting sqref="H18">
    <cfRule type="expression" dxfId="20" priority="32">
      <formula>H18="A1"</formula>
    </cfRule>
  </conditionalFormatting>
  <conditionalFormatting sqref="H18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19" priority="35" operator="equal">
      <formula>"""A1"""</formula>
    </cfRule>
  </conditionalFormatting>
  <conditionalFormatting sqref="H19">
    <cfRule type="expression" dxfId="18" priority="36">
      <formula>H19="C"</formula>
    </cfRule>
  </conditionalFormatting>
  <conditionalFormatting sqref="H19">
    <cfRule type="expression" dxfId="17" priority="37">
      <formula>H19="C"</formula>
    </cfRule>
  </conditionalFormatting>
  <conditionalFormatting sqref="H19">
    <cfRule type="expression" dxfId="16" priority="38">
      <formula>H19="B"</formula>
    </cfRule>
  </conditionalFormatting>
  <conditionalFormatting sqref="H19">
    <cfRule type="expression" dxfId="15" priority="39">
      <formula>H19="A"</formula>
    </cfRule>
  </conditionalFormatting>
  <conditionalFormatting sqref="H19">
    <cfRule type="expression" dxfId="14" priority="40">
      <formula>H19="A1"</formula>
    </cfRule>
  </conditionalFormatting>
  <conditionalFormatting sqref="H19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:F359">
    <cfRule type="expression" dxfId="13" priority="43">
      <formula>F13="C"</formula>
    </cfRule>
  </conditionalFormatting>
  <conditionalFormatting sqref="F13:F359">
    <cfRule type="expression" dxfId="12" priority="44">
      <formula>F13="B"</formula>
    </cfRule>
  </conditionalFormatting>
  <conditionalFormatting sqref="F13:F359">
    <cfRule type="expression" dxfId="11" priority="45">
      <formula>F13="A"</formula>
    </cfRule>
  </conditionalFormatting>
  <conditionalFormatting sqref="F13:F359">
    <cfRule type="expression" dxfId="10" priority="46">
      <formula>F13="A1"</formula>
    </cfRule>
  </conditionalFormatting>
  <conditionalFormatting sqref="H40:H41 H43 H61:H64">
    <cfRule type="cellIs" dxfId="9" priority="47" operator="equal">
      <formula>"""A1"""</formula>
    </cfRule>
  </conditionalFormatting>
  <conditionalFormatting sqref="H40:H41 H43 H61:H64">
    <cfRule type="expression" dxfId="8" priority="48">
      <formula>H40="C"</formula>
    </cfRule>
  </conditionalFormatting>
  <conditionalFormatting sqref="H40:H41 H43 H61:H64">
    <cfRule type="expression" dxfId="7" priority="49">
      <formula>H40="C"</formula>
    </cfRule>
  </conditionalFormatting>
  <conditionalFormatting sqref="H40:H41 H43 H61:H64">
    <cfRule type="expression" dxfId="6" priority="50">
      <formula>H40="B"</formula>
    </cfRule>
  </conditionalFormatting>
  <conditionalFormatting sqref="H40:H41 H43 H61:H64">
    <cfRule type="expression" dxfId="5" priority="51">
      <formula>H40="A"</formula>
    </cfRule>
  </conditionalFormatting>
  <conditionalFormatting sqref="H40:H41 H43 H61:H64">
    <cfRule type="expression" dxfId="4" priority="52">
      <formula>H40="A1"</formula>
    </cfRule>
  </conditionalFormatting>
  <conditionalFormatting sqref="H61:H64">
    <cfRule type="colorScale" priority="53">
      <colorScale>
        <cfvo type="formula" val="A2"/>
        <cfvo type="formula" val="A"/>
        <cfvo type="formula" val="B"/>
        <color rgb="FFFF7128"/>
        <color rgb="FFFFEB84"/>
        <color rgb="FF63BE7B"/>
      </colorScale>
    </cfRule>
  </conditionalFormatting>
  <conditionalFormatting sqref="H40:H41 H43 H61:H64">
    <cfRule type="colorScale" priority="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</vt:lpstr>
      <vt:lpstr>FASE 1</vt:lpstr>
      <vt:lpstr>FASE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2022-05-29T23:42:19Z</dcterms:modified>
</cp:coreProperties>
</file>